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tabRatio="905" activeTab="0"/>
  </bookViews>
  <sheets>
    <sheet name="Sheet1" sheetId="1" r:id="rId1"/>
    <sheet name="【3】岗位按3比1调配情况" sheetId="2" state="hidden" r:id="rId2"/>
    <sheet name="字典" sheetId="3" state="hidden" r:id="rId3"/>
  </sheets>
  <definedNames>
    <definedName name="_xlfn.COUNTIFS" hidden="1">#NAME?</definedName>
    <definedName name="_xlnm.Print_Titles" localSheetId="1">'【3】岗位按3比1调配情况'!$1:$4</definedName>
    <definedName name="岗位ID_明细">#REF!</definedName>
    <definedName name="岗位代码源">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<sst xmlns="http://schemas.openxmlformats.org/spreadsheetml/2006/main" count="397" uniqueCount="209">
  <si>
    <t>2020年德江县高级中学赴高校引聘教师考察结果和拟聘用公示名单</t>
  </si>
  <si>
    <t>序号</t>
  </si>
  <si>
    <t>姓名</t>
  </si>
  <si>
    <t>性别</t>
  </si>
  <si>
    <t>本科学历</t>
  </si>
  <si>
    <t>职位代码</t>
  </si>
  <si>
    <t>面试成绩</t>
  </si>
  <si>
    <t>同职位成绩排名</t>
  </si>
  <si>
    <t>选岗学校名称
(应聘职位)</t>
  </si>
  <si>
    <t>体检结果</t>
  </si>
  <si>
    <t>考察结果</t>
  </si>
  <si>
    <t>备注</t>
  </si>
  <si>
    <t>学历</t>
  </si>
  <si>
    <t>学位</t>
  </si>
  <si>
    <t>毕业时间</t>
  </si>
  <si>
    <t>毕业院校</t>
  </si>
  <si>
    <t>所学专业</t>
  </si>
  <si>
    <t>001</t>
  </si>
  <si>
    <t>王友丹</t>
  </si>
  <si>
    <t>女</t>
  </si>
  <si>
    <t>本科</t>
  </si>
  <si>
    <t>学士</t>
  </si>
  <si>
    <t>贵州师范大学</t>
  </si>
  <si>
    <t>汉语言文学（师范类）</t>
  </si>
  <si>
    <t>A01</t>
  </si>
  <si>
    <t>87.54</t>
  </si>
  <si>
    <t>德江县第一中学</t>
  </si>
  <si>
    <t>合格</t>
  </si>
  <si>
    <t>002</t>
  </si>
  <si>
    <t>王作海</t>
  </si>
  <si>
    <t>男</t>
  </si>
  <si>
    <t>物理学（师范类）</t>
  </si>
  <si>
    <t>A02</t>
  </si>
  <si>
    <t>75.72</t>
  </si>
  <si>
    <t>003</t>
  </si>
  <si>
    <t>毛健才</t>
  </si>
  <si>
    <t>数学与应用数学（师范类）</t>
  </si>
  <si>
    <t>A05</t>
  </si>
  <si>
    <t>77.94</t>
  </si>
  <si>
    <t>004</t>
  </si>
  <si>
    <t>张鹏</t>
  </si>
  <si>
    <t>77.44</t>
  </si>
  <si>
    <t>005</t>
  </si>
  <si>
    <t>郑维霞</t>
  </si>
  <si>
    <t>地理科学（师范类）</t>
  </si>
  <si>
    <t>A07</t>
  </si>
  <si>
    <t>78.42</t>
  </si>
  <si>
    <t>006</t>
  </si>
  <si>
    <t>王庆婵</t>
  </si>
  <si>
    <t>历史学（师范类）</t>
  </si>
  <si>
    <t>A03</t>
  </si>
  <si>
    <t>88.36</t>
  </si>
  <si>
    <t>德江县第二中学</t>
  </si>
  <si>
    <t>007</t>
  </si>
  <si>
    <t>付光林</t>
  </si>
  <si>
    <t>73.02</t>
  </si>
  <si>
    <t>德江县煎茶中学</t>
  </si>
  <si>
    <t>自愿放弃</t>
  </si>
  <si>
    <t>德江县2014年事业单位在第二届中国贵州人才博览会面向社会公开招聘(引进)高层次
和紧缺人才拟调减或取消岗位情况</t>
  </si>
  <si>
    <t>单位代码</t>
  </si>
  <si>
    <t>招聘区（县）</t>
  </si>
  <si>
    <t>职位类别代码</t>
  </si>
  <si>
    <t>职位类别</t>
  </si>
  <si>
    <t>招聘单位</t>
  </si>
  <si>
    <t>职位名称</t>
  </si>
  <si>
    <t>拟招聘总人数</t>
  </si>
  <si>
    <t>岗位ID
扩展</t>
  </si>
  <si>
    <t>职位ID
比对校验</t>
  </si>
  <si>
    <t>职位报名人数</t>
  </si>
  <si>
    <t>职位招聘总人数</t>
  </si>
  <si>
    <t>达不到3:1比例拟取消职位人数</t>
  </si>
  <si>
    <t>职位调减招聘人数</t>
  </si>
  <si>
    <t>取消或调减后的职位招聘人数</t>
  </si>
  <si>
    <t>综合类</t>
  </si>
  <si>
    <t>中共德江县委党校</t>
  </si>
  <si>
    <t>理论教员</t>
  </si>
  <si>
    <t>德江县财政局</t>
  </si>
  <si>
    <t>德江县国库集中支付局财会人员</t>
  </si>
  <si>
    <t>德江县非税收入管理局财会人员</t>
  </si>
  <si>
    <t>A04</t>
  </si>
  <si>
    <t>德江县人力资源和社会保障局</t>
  </si>
  <si>
    <t>德江县人才交流中心工作人员</t>
  </si>
  <si>
    <t>A06</t>
  </si>
  <si>
    <t>德江县环境保护局</t>
  </si>
  <si>
    <t>德江县环境监测站工作人员</t>
  </si>
  <si>
    <t>A08</t>
  </si>
  <si>
    <t>德江县文化体育广播电视局</t>
  </si>
  <si>
    <t>德江县广播电视台新闻部记者</t>
  </si>
  <si>
    <t>A09</t>
  </si>
  <si>
    <t>德江县水务局</t>
  </si>
  <si>
    <t>德江县重点水源工程建设管理局建设管理股工作人员</t>
  </si>
  <si>
    <t>A10</t>
  </si>
  <si>
    <t>德江县住房与城乡规划建设局</t>
  </si>
  <si>
    <t>德江县城市园林绿化站工作人员</t>
  </si>
  <si>
    <t>A11</t>
  </si>
  <si>
    <t>德江县农牧科技局</t>
  </si>
  <si>
    <t>德江县茶叶产业发展办公室工作人员</t>
  </si>
  <si>
    <t>A12</t>
  </si>
  <si>
    <t>德江县交通运输局</t>
  </si>
  <si>
    <t>德江县交通局公路管理所翻译人员</t>
  </si>
  <si>
    <t>A13</t>
  </si>
  <si>
    <t>中共德江县委宣传部</t>
  </si>
  <si>
    <t>德江县宣传教育中心解说员</t>
  </si>
  <si>
    <t>A14</t>
  </si>
  <si>
    <t>德江县工商行政管理局信息中心</t>
  </si>
  <si>
    <t>工作人员</t>
  </si>
  <si>
    <t>A15</t>
  </si>
  <si>
    <t>德江县质量技术监督局</t>
  </si>
  <si>
    <t>德江县质量技术监督检测所特种设备检测工作人员</t>
  </si>
  <si>
    <t>A16</t>
  </si>
  <si>
    <t>德江县青龙街道</t>
  </si>
  <si>
    <t>党建综合部工作人员</t>
  </si>
  <si>
    <t>A17</t>
  </si>
  <si>
    <t>德江县玉水街道</t>
  </si>
  <si>
    <t>教育类</t>
  </si>
  <si>
    <t>B01</t>
  </si>
  <si>
    <t>数学教师</t>
  </si>
  <si>
    <t>B02</t>
  </si>
  <si>
    <t>物理教师</t>
  </si>
  <si>
    <t>B03</t>
  </si>
  <si>
    <t>化学教师</t>
  </si>
  <si>
    <t>B04</t>
  </si>
  <si>
    <t>生物教师</t>
  </si>
  <si>
    <t>B05</t>
  </si>
  <si>
    <t>信息技术教师</t>
  </si>
  <si>
    <t>B06</t>
  </si>
  <si>
    <t>语文教师</t>
  </si>
  <si>
    <t>B07</t>
  </si>
  <si>
    <t>历史教师</t>
  </si>
  <si>
    <t>B08</t>
  </si>
  <si>
    <t>政治教师</t>
  </si>
  <si>
    <t>B09</t>
  </si>
  <si>
    <t>体育教师</t>
  </si>
  <si>
    <t>B10</t>
  </si>
  <si>
    <t>地理教师</t>
  </si>
  <si>
    <t>B11</t>
  </si>
  <si>
    <t>英语教师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</si>
  <si>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</si>
  <si>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</si>
  <si>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</si>
  <si>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</si>
  <si>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</si>
  <si>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</si>
  <si>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</si>
  <si>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</si>
  <si>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</si>
  <si>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</si>
  <si>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德江县中等职业学校</t>
  </si>
  <si>
    <t>电子电工专业课教师</t>
  </si>
  <si>
    <t>B22</t>
  </si>
  <si>
    <t>茶叶生产加工技术专业课教师</t>
  </si>
  <si>
    <t>B23</t>
  </si>
  <si>
    <t>汽车运用与维修专业课教师</t>
  </si>
  <si>
    <t>B24</t>
  </si>
  <si>
    <t>药物制剂专业课教师</t>
  </si>
  <si>
    <t>B25</t>
  </si>
  <si>
    <t>教育技术专业课教师</t>
  </si>
  <si>
    <t>B26</t>
  </si>
  <si>
    <t>美术装璜专业课教师</t>
  </si>
  <si>
    <t>B27</t>
  </si>
  <si>
    <t>学前教育专业课教师</t>
  </si>
  <si>
    <t>B28</t>
  </si>
  <si>
    <t>护理专业课教师</t>
  </si>
  <si>
    <t>B29</t>
  </si>
  <si>
    <t>酒店管理专业课教师</t>
  </si>
  <si>
    <t>B30</t>
  </si>
  <si>
    <t>焊接技术专业课教师</t>
  </si>
  <si>
    <t>卫生类</t>
  </si>
  <si>
    <t>C01</t>
  </si>
  <si>
    <t>德江县人民医院</t>
  </si>
  <si>
    <t>临床科室</t>
  </si>
  <si>
    <t>C02</t>
  </si>
  <si>
    <t>影像科</t>
  </si>
  <si>
    <t>C03</t>
  </si>
  <si>
    <t>中医科</t>
  </si>
  <si>
    <t>C04</t>
  </si>
  <si>
    <t>麻醉科</t>
  </si>
  <si>
    <t>C05</t>
  </si>
  <si>
    <t>眼科</t>
  </si>
  <si>
    <t>C06</t>
  </si>
  <si>
    <t>耳鼻喉科</t>
  </si>
  <si>
    <t>C07</t>
  </si>
  <si>
    <t>康复科</t>
  </si>
  <si>
    <t>C08</t>
  </si>
  <si>
    <t>信息中心</t>
  </si>
  <si>
    <t>C09</t>
  </si>
  <si>
    <t>德江县民族中医院</t>
  </si>
  <si>
    <t>C10</t>
  </si>
  <si>
    <t>C11</t>
  </si>
  <si>
    <t>C12</t>
  </si>
  <si>
    <t>C13</t>
  </si>
  <si>
    <t>护理人员</t>
  </si>
  <si>
    <t>C14</t>
  </si>
  <si>
    <t>德江县疾病预防控制中心</t>
  </si>
  <si>
    <t>C15</t>
  </si>
  <si>
    <t>免规科</t>
  </si>
  <si>
    <t>C16</t>
  </si>
  <si>
    <t>检验科</t>
  </si>
  <si>
    <t>C17</t>
  </si>
  <si>
    <t>德江县妇幼保健院</t>
  </si>
  <si>
    <t>C18</t>
  </si>
  <si>
    <t>C19</t>
  </si>
  <si>
    <t>C20</t>
  </si>
  <si>
    <t>德江县农村合作医疗管理局</t>
  </si>
  <si>
    <t>汇总</t>
  </si>
  <si>
    <t>德江县交通局</t>
  </si>
  <si>
    <t>德江县工业和商务局</t>
  </si>
  <si>
    <t>德江县长丰水库管理局</t>
  </si>
  <si>
    <t>德江县住房和城乡规划建设局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</si>
</sst>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_-* #,##0.00_-;\-* #,##0.00_-;_-* &quot;-&quot;??_-;_-@_-"/>
    <numFmt numFmtId="181" formatCode="0.00_)"/>
    <numFmt numFmtId="182" formatCode="_-&quot;$&quot;* #,##0_-;\-&quot;$&quot;* #,##0_-;_-&quot;$&quot;* &quot;-&quot;_-;_-@_-"/>
    <numFmt numFmtId="183" formatCode="_-&quot;$&quot;\ * #,##0_-;_-&quot;$&quot;\ * #,##0\-;_-&quot;$&quot;\ * &quot;-&quot;_-;_-@_-"/>
    <numFmt numFmtId="184" formatCode="\$#,##0;\(\$#,##0\)"/>
    <numFmt numFmtId="185" formatCode="_(&quot;$&quot;* #,##0.00_);_(&quot;$&quot;* \(#,##0.00\);_(&quot;$&quot;* &quot;-&quot;??_);_(@_)"/>
    <numFmt numFmtId="186" formatCode="#,##0;[Red]\(#,##0\)"/>
    <numFmt numFmtId="187" formatCode="_-* #,##0_$_-;\-* #,##0_$_-;_-* &quot;-&quot;_$_-;_-@_-"/>
    <numFmt numFmtId="188" formatCode="#,##0;\(#,##0\)"/>
    <numFmt numFmtId="189" formatCode="&quot;$&quot;\ #,##0.00_-;[Red]&quot;$&quot;\ #,##0.00\-"/>
    <numFmt numFmtId="190" formatCode="#,##0;\-#,##0;&quot;-&quot;"/>
    <numFmt numFmtId="191" formatCode="_-&quot;$&quot;\ * #,##0.00_-;_-&quot;$&quot;\ * #,##0.00\-;_-&quot;$&quot;\ * &quot;-&quot;??_-;_-@_-"/>
    <numFmt numFmtId="192" formatCode="\$#,##0.00;\(\$#,##0.00\)"/>
    <numFmt numFmtId="193" formatCode="&quot;$&quot;#,##0_);\(&quot;$&quot;#,##0\)"/>
    <numFmt numFmtId="194" formatCode="&quot;$&quot;#,##0_);[Red]\(&quot;$&quot;#,##0\)"/>
    <numFmt numFmtId="195" formatCode="&quot;$&quot;#,##0.00_);[Red]\(&quot;$&quot;#,##0.00\)"/>
    <numFmt numFmtId="196" formatCode="_-* #,##0\ _k_r_-;\-* #,##0\ _k_r_-;_-* &quot;-&quot;\ _k_r_-;_-@_-"/>
    <numFmt numFmtId="197" formatCode="_-* #,##0.00\ _k_r_-;\-* #,##0.00\ _k_r_-;_-* &quot;-&quot;??\ _k_r_-;_-@_-"/>
    <numFmt numFmtId="198" formatCode="_-* #,##0.00&quot;$&quot;_-;\-* #,##0.00&quot;$&quot;_-;_-* &quot;-&quot;??&quot;$&quot;_-;_-@_-"/>
    <numFmt numFmtId="199" formatCode="&quot;綅&quot;\t#,##0_);[Red]\(&quot;綅&quot;\t#,##0\)"/>
    <numFmt numFmtId="200" formatCode="#,##0.0_);\(#,##0.0\)"/>
    <numFmt numFmtId="201" formatCode="#\ ??/??"/>
    <numFmt numFmtId="202" formatCode="_(&quot;$&quot;* #,##0_);_(&quot;$&quot;* \(#,##0\);_(&quot;$&quot;* &quot;-&quot;_);_(@_)"/>
    <numFmt numFmtId="203" formatCode="&quot;?\t#,##0_);[Red]\(&quot;&quot;?&quot;\t#,##0\)"/>
    <numFmt numFmtId="204" formatCode="_-* #,##0&quot;$&quot;_-;\-* #,##0&quot;$&quot;_-;_-* &quot;-&quot;&quot;$&quot;_-;_-@_-"/>
    <numFmt numFmtId="205" formatCode="_-&quot;$&quot;* #,##0.00_-;\-&quot;$&quot;* #,##0.00_-;_-&quot;$&quot;* &quot;-&quot;??_-;_-@_-"/>
    <numFmt numFmtId="206" formatCode="_-* #,##0.00_$_-;\-* #,##0.00_$_-;_-* &quot;-&quot;??_$_-;_-@_-"/>
    <numFmt numFmtId="207" formatCode="0.0"/>
    <numFmt numFmtId="208" formatCode="yyyy&quot;年&quot;mm&quot;月&quot;;@"/>
  </numFmts>
  <fonts count="104">
    <font>
      <sz val="12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b/>
      <sz val="18"/>
      <color indexed="8"/>
      <name val="黑体"/>
      <family val="3"/>
    </font>
    <font>
      <b/>
      <sz val="18"/>
      <color indexed="8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b/>
      <sz val="11"/>
      <name val="Arial Black"/>
      <family val="2"/>
    </font>
    <font>
      <sz val="10"/>
      <name val="黑体"/>
      <family val="3"/>
    </font>
    <font>
      <sz val="11"/>
      <name val="宋体"/>
      <family val="0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b/>
      <i/>
      <sz val="16"/>
      <name val="Helv"/>
      <family val="2"/>
    </font>
    <font>
      <sz val="10"/>
      <name val="楷体"/>
      <family val="3"/>
    </font>
    <font>
      <sz val="12"/>
      <color indexed="8"/>
      <name val="楷体_GB2312"/>
      <family val="3"/>
    </font>
    <font>
      <sz val="10"/>
      <color indexed="20"/>
      <name val="宋体"/>
      <family val="0"/>
    </font>
    <font>
      <sz val="10.5"/>
      <color indexed="20"/>
      <name val="宋体"/>
      <family val="0"/>
    </font>
    <font>
      <sz val="10"/>
      <color indexed="17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2"/>
      <color indexed="20"/>
      <name val="楷体_GB2312"/>
      <family val="3"/>
    </font>
    <font>
      <sz val="10"/>
      <name val="Helv"/>
      <family val="2"/>
    </font>
    <font>
      <sz val="10"/>
      <name val="Geneva"/>
      <family val="2"/>
    </font>
    <font>
      <sz val="12"/>
      <color indexed="17"/>
      <name val="楷体_GB2312"/>
      <family val="3"/>
    </font>
    <font>
      <sz val="12"/>
      <color indexed="60"/>
      <name val="楷体_GB2312"/>
      <family val="3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b/>
      <sz val="12"/>
      <color indexed="63"/>
      <name val="楷体_GB2312"/>
      <family val="3"/>
    </font>
    <font>
      <sz val="7"/>
      <name val="Helv"/>
      <family val="2"/>
    </font>
    <font>
      <sz val="12"/>
      <color indexed="9"/>
      <name val="楷体_GB2312"/>
      <family val="3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11"/>
      <name val="ＭＳ Ｐゴシック"/>
      <family val="2"/>
    </font>
    <font>
      <b/>
      <sz val="10"/>
      <name val="Tms Rmn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u val="single"/>
      <sz val="7.5"/>
      <color indexed="36"/>
      <name val="Arial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3"/>
    </font>
    <font>
      <b/>
      <sz val="12"/>
      <name val="Arial"/>
      <family val="2"/>
    </font>
    <font>
      <sz val="10"/>
      <name val="Courier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sz val="18"/>
      <name val="Arial"/>
      <family val="2"/>
    </font>
    <font>
      <sz val="12"/>
      <name val="新細明體"/>
      <family val="1"/>
    </font>
    <font>
      <sz val="12"/>
      <name val="Courier"/>
      <family val="2"/>
    </font>
    <font>
      <sz val="12"/>
      <name val="官帕眉"/>
      <family val="0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3"/>
    </font>
    <font>
      <i/>
      <sz val="10"/>
      <name val="MS Sans Serif"/>
      <family val="2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</borders>
  <cellStyleXfs count="5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0" borderId="0">
      <alignment vertical="top"/>
      <protection/>
    </xf>
    <xf numFmtId="0" fontId="33" fillId="4" borderId="0" applyNumberFormat="0" applyBorder="0" applyAlignment="0" applyProtection="0"/>
    <xf numFmtId="0" fontId="31" fillId="5" borderId="1" applyNumberFormat="0" applyAlignment="0" applyProtection="0"/>
    <xf numFmtId="0" fontId="30" fillId="0" borderId="0">
      <alignment horizontal="center" wrapText="1"/>
      <protection locked="0"/>
    </xf>
    <xf numFmtId="0" fontId="43" fillId="6" borderId="0" applyNumberFormat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0" fontId="33" fillId="7" borderId="0" applyNumberFormat="0" applyBorder="0" applyAlignment="0" applyProtection="0"/>
    <xf numFmtId="0" fontId="50" fillId="8" borderId="1" applyNumberFormat="0" applyAlignment="0" applyProtection="0"/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7" fillId="0" borderId="0" applyNumberFormat="0" applyFill="0" applyBorder="0" applyAlignment="0" applyProtection="0"/>
    <xf numFmtId="176" fontId="4" fillId="0" borderId="2" applyFill="0" applyProtection="0">
      <alignment horizontal="right"/>
    </xf>
    <xf numFmtId="0" fontId="35" fillId="3" borderId="0" applyNumberFormat="0" applyBorder="0" applyAlignment="0" applyProtection="0"/>
    <xf numFmtId="0" fontId="46" fillId="9" borderId="0" applyNumberFormat="0" applyBorder="0" applyAlignment="0" applyProtection="0"/>
    <xf numFmtId="0" fontId="29" fillId="7" borderId="0" applyNumberFormat="0" applyBorder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10" borderId="3" applyNumberFormat="0" applyFont="0" applyAlignment="0" applyProtection="0"/>
    <xf numFmtId="0" fontId="14" fillId="0" borderId="0" applyNumberFormat="0" applyFill="0" applyBorder="0" applyAlignment="0" applyProtection="0"/>
    <xf numFmtId="0" fontId="57" fillId="0" borderId="0">
      <alignment/>
      <protection/>
    </xf>
    <xf numFmtId="0" fontId="29" fillId="11" borderId="0" applyNumberFormat="0" applyBorder="0" applyAlignment="0" applyProtection="0"/>
    <xf numFmtId="0" fontId="59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3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0" fillId="0" borderId="5" applyNumberFormat="0" applyFill="0" applyAlignment="0" applyProtection="0"/>
    <xf numFmtId="0" fontId="46" fillId="12" borderId="0" applyNumberFormat="0" applyBorder="0" applyAlignment="0" applyProtection="0"/>
    <xf numFmtId="0" fontId="29" fillId="13" borderId="0" applyNumberFormat="0" applyBorder="0" applyAlignment="0" applyProtection="0"/>
    <xf numFmtId="0" fontId="45" fillId="0" borderId="6" applyNumberFormat="0" applyFill="0" applyAlignment="0" applyProtection="0"/>
    <xf numFmtId="0" fontId="29" fillId="14" borderId="0" applyNumberFormat="0" applyBorder="0" applyAlignment="0" applyProtection="0"/>
    <xf numFmtId="0" fontId="36" fillId="8" borderId="7" applyNumberFormat="0" applyAlignment="0" applyProtection="0"/>
    <xf numFmtId="0" fontId="31" fillId="5" borderId="1" applyNumberFormat="0" applyAlignment="0" applyProtection="0"/>
    <xf numFmtId="0" fontId="32" fillId="8" borderId="1" applyNumberFormat="0" applyAlignment="0" applyProtection="0"/>
    <xf numFmtId="0" fontId="14" fillId="0" borderId="0">
      <alignment vertical="top"/>
      <protection/>
    </xf>
    <xf numFmtId="0" fontId="53" fillId="15" borderId="0" applyNumberFormat="0" applyBorder="0" applyAlignment="0" applyProtection="0"/>
    <xf numFmtId="0" fontId="38" fillId="16" borderId="8" applyNumberFormat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182" fontId="4" fillId="0" borderId="0" applyFont="0" applyFill="0" applyBorder="0" applyAlignment="0" applyProtection="0"/>
    <xf numFmtId="0" fontId="34" fillId="4" borderId="0" applyNumberFormat="0" applyBorder="0" applyAlignment="0" applyProtection="0"/>
    <xf numFmtId="0" fontId="29" fillId="17" borderId="0" applyNumberFormat="0" applyBorder="0" applyAlignment="0" applyProtection="0"/>
    <xf numFmtId="0" fontId="35" fillId="3" borderId="0" applyNumberFormat="0" applyBorder="0" applyAlignment="0" applyProtection="0"/>
    <xf numFmtId="0" fontId="28" fillId="0" borderId="9" applyNumberFormat="0" applyFill="0" applyAlignment="0" applyProtection="0"/>
    <xf numFmtId="0" fontId="42" fillId="0" borderId="10" applyNumberFormat="0" applyFill="0" applyAlignment="0" applyProtection="0"/>
    <xf numFmtId="0" fontId="55" fillId="15" borderId="0" applyNumberFormat="0" applyBorder="0" applyAlignment="0" applyProtection="0"/>
    <xf numFmtId="0" fontId="34" fillId="4" borderId="0" applyNumberFormat="0" applyBorder="0" applyAlignment="0" applyProtection="0"/>
    <xf numFmtId="0" fontId="45" fillId="0" borderId="6" applyNumberFormat="0" applyFill="0" applyAlignment="0" applyProtection="0"/>
    <xf numFmtId="0" fontId="66" fillId="18" borderId="0" applyNumberFormat="0" applyBorder="0" applyAlignment="0" applyProtection="0"/>
    <xf numFmtId="0" fontId="33" fillId="2" borderId="0" applyNumberFormat="0" applyBorder="0" applyAlignment="0" applyProtection="0"/>
    <xf numFmtId="0" fontId="29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7" fillId="8" borderId="7" applyNumberFormat="0" applyAlignment="0" applyProtection="0"/>
    <xf numFmtId="0" fontId="3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11" borderId="0" applyNumberFormat="0" applyBorder="0" applyAlignment="0" applyProtection="0"/>
    <xf numFmtId="41" fontId="43" fillId="0" borderId="0" applyFont="0" applyFill="0" applyBorder="0" applyAlignment="0" applyProtection="0"/>
    <xf numFmtId="0" fontId="29" fillId="22" borderId="0" applyNumberFormat="0" applyBorder="0" applyAlignment="0" applyProtection="0"/>
    <xf numFmtId="0" fontId="58" fillId="0" borderId="0" applyNumberFormat="0" applyFont="0" applyFill="0" applyBorder="0" applyAlignment="0" applyProtection="0"/>
    <xf numFmtId="0" fontId="29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0" fontId="33" fillId="15" borderId="0" applyNumberFormat="0" applyBorder="0" applyAlignment="0" applyProtection="0"/>
    <xf numFmtId="0" fontId="29" fillId="23" borderId="0" applyNumberFormat="0" applyBorder="0" applyAlignment="0" applyProtection="0"/>
    <xf numFmtId="0" fontId="33" fillId="21" borderId="0" applyNumberFormat="0" applyBorder="0" applyAlignment="0" applyProtection="0"/>
    <xf numFmtId="0" fontId="55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60" fillId="0" borderId="0">
      <alignment/>
      <protection/>
    </xf>
    <xf numFmtId="0" fontId="57" fillId="0" borderId="0">
      <alignment/>
      <protection/>
    </xf>
    <xf numFmtId="0" fontId="34" fillId="4" borderId="0" applyNumberFormat="0" applyBorder="0" applyAlignment="0" applyProtection="0"/>
    <xf numFmtId="0" fontId="63" fillId="18" borderId="0" applyNumberFormat="0" applyBorder="0" applyAlignment="0" applyProtection="0"/>
    <xf numFmtId="0" fontId="33" fillId="25" borderId="0" applyNumberFormat="0" applyBorder="0" applyAlignment="0" applyProtection="0"/>
    <xf numFmtId="0" fontId="29" fillId="26" borderId="0" applyNumberFormat="0" applyBorder="0" applyAlignment="0" applyProtection="0"/>
    <xf numFmtId="0" fontId="60" fillId="0" borderId="0">
      <alignment/>
      <protection/>
    </xf>
    <xf numFmtId="0" fontId="14" fillId="0" borderId="0">
      <alignment vertical="top"/>
      <protection/>
    </xf>
    <xf numFmtId="0" fontId="61" fillId="0" borderId="0">
      <alignment/>
      <protection/>
    </xf>
    <xf numFmtId="0" fontId="41" fillId="27" borderId="0" applyNumberFormat="0" applyBorder="0" applyAlignment="0" applyProtection="0"/>
    <xf numFmtId="0" fontId="57" fillId="0" borderId="0">
      <alignment/>
      <protection/>
    </xf>
    <xf numFmtId="0" fontId="62" fillId="4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 locked="0"/>
    </xf>
    <xf numFmtId="0" fontId="60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43" fillId="28" borderId="0" applyNumberFormat="0" applyBorder="0" applyAlignment="0" applyProtection="0"/>
    <xf numFmtId="49" fontId="4" fillId="0" borderId="0" applyFont="0" applyFill="0" applyBorder="0" applyAlignment="0" applyProtection="0"/>
    <xf numFmtId="0" fontId="37" fillId="0" borderId="4" applyNumberFormat="0" applyFill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69" fillId="23" borderId="0" applyNumberFormat="0" applyBorder="0" applyAlignment="0" applyProtection="0"/>
    <xf numFmtId="0" fontId="61" fillId="0" borderId="0">
      <alignment/>
      <protection/>
    </xf>
    <xf numFmtId="0" fontId="43" fillId="29" borderId="0" applyNumberFormat="0" applyBorder="0" applyAlignment="0" applyProtection="0"/>
    <xf numFmtId="0" fontId="34" fillId="2" borderId="0" applyNumberFormat="0" applyBorder="0" applyAlignment="0" applyProtection="0"/>
    <xf numFmtId="0" fontId="60" fillId="0" borderId="0">
      <alignment/>
      <protection/>
    </xf>
    <xf numFmtId="41" fontId="4" fillId="0" borderId="0" applyFont="0" applyFill="0" applyBorder="0" applyAlignment="0" applyProtection="0"/>
    <xf numFmtId="0" fontId="14" fillId="0" borderId="0">
      <alignment vertical="top"/>
      <protection/>
    </xf>
    <xf numFmtId="0" fontId="43" fillId="28" borderId="0" applyNumberFormat="0" applyBorder="0" applyAlignment="0" applyProtection="0"/>
    <xf numFmtId="0" fontId="27" fillId="2" borderId="0" applyNumberFormat="0" applyBorder="0" applyAlignment="0" applyProtection="0"/>
    <xf numFmtId="0" fontId="14" fillId="0" borderId="0">
      <alignment vertical="top"/>
      <protection/>
    </xf>
    <xf numFmtId="0" fontId="34" fillId="2" borderId="0" applyNumberFormat="0" applyBorder="0" applyAlignment="0" applyProtection="0"/>
    <xf numFmtId="0" fontId="4" fillId="0" borderId="0">
      <alignment/>
      <protection/>
    </xf>
    <xf numFmtId="0" fontId="34" fillId="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35" fillId="15" borderId="0" applyNumberFormat="0" applyBorder="0" applyAlignment="0" applyProtection="0"/>
    <xf numFmtId="0" fontId="33" fillId="20" borderId="0" applyNumberFormat="0" applyBorder="0" applyAlignment="0" applyProtection="0"/>
    <xf numFmtId="0" fontId="43" fillId="30" borderId="0" applyNumberFormat="0" applyBorder="0" applyAlignment="0" applyProtection="0"/>
    <xf numFmtId="0" fontId="33" fillId="3" borderId="0" applyNumberFormat="0" applyBorder="0" applyAlignment="0" applyProtection="0"/>
    <xf numFmtId="0" fontId="35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53" fillId="20" borderId="0" applyNumberFormat="0" applyBorder="0" applyAlignment="0" applyProtection="0"/>
    <xf numFmtId="0" fontId="35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40" fillId="0" borderId="5" applyNumberFormat="0" applyFill="0" applyAlignment="0" applyProtection="0"/>
    <xf numFmtId="0" fontId="27" fillId="2" borderId="0" applyNumberFormat="0" applyBorder="0" applyAlignment="0" applyProtection="0"/>
    <xf numFmtId="0" fontId="53" fillId="15" borderId="0" applyNumberFormat="0" applyBorder="0" applyAlignment="0" applyProtection="0"/>
    <xf numFmtId="0" fontId="14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33" fillId="0" borderId="0">
      <alignment vertical="center"/>
      <protection/>
    </xf>
    <xf numFmtId="0" fontId="53" fillId="2" borderId="0" applyNumberFormat="0" applyBorder="0" applyAlignment="0" applyProtection="0"/>
    <xf numFmtId="41" fontId="4" fillId="0" borderId="0" applyFont="0" applyFill="0" applyBorder="0" applyAlignment="0" applyProtection="0"/>
    <xf numFmtId="0" fontId="53" fillId="5" borderId="0" applyNumberFormat="0" applyBorder="0" applyAlignment="0" applyProtection="0"/>
    <xf numFmtId="0" fontId="33" fillId="21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33" fillId="15" borderId="0" applyNumberFormat="0" applyBorder="0" applyAlignment="0" applyProtection="0"/>
    <xf numFmtId="181" fontId="51" fillId="0" borderId="0">
      <alignment/>
      <protection/>
    </xf>
    <xf numFmtId="3" fontId="68" fillId="0" borderId="0">
      <alignment/>
      <protection/>
    </xf>
    <xf numFmtId="0" fontId="34" fillId="4" borderId="0" applyNumberFormat="0" applyBorder="0" applyAlignment="0" applyProtection="0"/>
    <xf numFmtId="0" fontId="33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41" fillId="2" borderId="0" applyNumberFormat="0" applyBorder="0" applyAlignment="0" applyProtection="0"/>
    <xf numFmtId="0" fontId="27" fillId="2" borderId="0" applyNumberFormat="0" applyBorder="0" applyAlignment="0" applyProtection="0"/>
    <xf numFmtId="0" fontId="53" fillId="21" borderId="0" applyNumberFormat="0" applyBorder="0" applyAlignment="0" applyProtection="0"/>
    <xf numFmtId="0" fontId="55" fillId="15" borderId="0" applyNumberFormat="0" applyBorder="0" applyAlignment="0" applyProtection="0"/>
    <xf numFmtId="0" fontId="53" fillId="11" borderId="0" applyNumberFormat="0" applyBorder="0" applyAlignment="0" applyProtection="0"/>
    <xf numFmtId="0" fontId="34" fillId="4" borderId="0" applyNumberFormat="0" applyBorder="0" applyAlignment="0" applyProtection="0"/>
    <xf numFmtId="0" fontId="53" fillId="7" borderId="0" applyNumberFormat="0" applyBorder="0" applyAlignment="0" applyProtection="0"/>
    <xf numFmtId="0" fontId="54" fillId="15" borderId="0" applyNumberFormat="0" applyBorder="0" applyAlignment="0" applyProtection="0"/>
    <xf numFmtId="0" fontId="53" fillId="21" borderId="0" applyNumberFormat="0" applyBorder="0" applyAlignment="0" applyProtection="0"/>
    <xf numFmtId="0" fontId="62" fillId="4" borderId="0" applyNumberFormat="0" applyBorder="0" applyAlignment="0" applyProtection="0"/>
    <xf numFmtId="0" fontId="56" fillId="2" borderId="0" applyNumberFormat="0" applyBorder="0" applyAlignment="0" applyProtection="0"/>
    <xf numFmtId="0" fontId="55" fillId="15" borderId="0" applyNumberFormat="0" applyBorder="0" applyAlignment="0" applyProtection="0"/>
    <xf numFmtId="0" fontId="53" fillId="25" borderId="0" applyNumberFormat="0" applyBorder="0" applyAlignment="0" applyProtection="0"/>
    <xf numFmtId="0" fontId="62" fillId="4" borderId="0" applyNumberFormat="0" applyBorder="0" applyAlignment="0" applyProtection="0"/>
    <xf numFmtId="0" fontId="29" fillId="13" borderId="0" applyNumberFormat="0" applyBorder="0" applyAlignment="0" applyProtection="0"/>
    <xf numFmtId="0" fontId="64" fillId="31" borderId="0" applyNumberFormat="0" applyBorder="0" applyAlignment="0" applyProtection="0"/>
    <xf numFmtId="0" fontId="29" fillId="11" borderId="0" applyNumberFormat="0" applyBorder="0" applyAlignment="0" applyProtection="0"/>
    <xf numFmtId="0" fontId="52" fillId="0" borderId="2" applyNumberFormat="0" applyFill="0" applyProtection="0">
      <alignment horizontal="center"/>
    </xf>
    <xf numFmtId="0" fontId="0" fillId="0" borderId="0">
      <alignment/>
      <protection/>
    </xf>
    <xf numFmtId="0" fontId="64" fillId="32" borderId="0" applyNumberFormat="0" applyBorder="0" applyAlignment="0" applyProtection="0"/>
    <xf numFmtId="0" fontId="29" fillId="7" borderId="0" applyNumberFormat="0" applyBorder="0" applyAlignment="0" applyProtection="0"/>
    <xf numFmtId="0" fontId="46" fillId="12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29" fillId="14" borderId="0" applyNumberFormat="0" applyBorder="0" applyAlignment="0" applyProtection="0"/>
    <xf numFmtId="14" fontId="30" fillId="0" borderId="0">
      <alignment horizontal="center" wrapText="1"/>
      <protection locked="0"/>
    </xf>
    <xf numFmtId="3" fontId="58" fillId="0" borderId="0" applyFont="0" applyFill="0" applyBorder="0" applyAlignment="0" applyProtection="0"/>
    <xf numFmtId="0" fontId="0" fillId="0" borderId="0">
      <alignment/>
      <protection/>
    </xf>
    <xf numFmtId="0" fontId="35" fillId="3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69" fillId="14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75" fillId="33" borderId="11">
      <alignment/>
      <protection locked="0"/>
    </xf>
    <xf numFmtId="0" fontId="62" fillId="4" borderId="0" applyNumberFormat="0" applyBorder="0" applyAlignment="0" applyProtection="0"/>
    <xf numFmtId="0" fontId="69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12" applyNumberFormat="0" applyFill="0" applyProtection="0">
      <alignment horizontal="left"/>
    </xf>
    <xf numFmtId="38" fontId="74" fillId="0" borderId="0" applyFont="0" applyFill="0" applyBorder="0" applyAlignment="0" applyProtection="0"/>
    <xf numFmtId="0" fontId="69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9" fillId="7" borderId="0" applyNumberFormat="0" applyBorder="0" applyAlignment="0" applyProtection="0"/>
    <xf numFmtId="0" fontId="69" fillId="14" borderId="0" applyNumberFormat="0" applyBorder="0" applyAlignment="0" applyProtection="0"/>
    <xf numFmtId="0" fontId="46" fillId="34" borderId="0" applyNumberFormat="0" applyBorder="0" applyAlignment="0" applyProtection="0"/>
    <xf numFmtId="0" fontId="66" fillId="18" borderId="0" applyNumberFormat="0" applyBorder="0" applyAlignment="0" applyProtection="0"/>
    <xf numFmtId="0" fontId="69" fillId="23" borderId="0" applyNumberFormat="0" applyBorder="0" applyAlignment="0" applyProtection="0"/>
    <xf numFmtId="0" fontId="69" fillId="26" borderId="0" applyNumberFormat="0" applyBorder="0" applyAlignment="0" applyProtection="0"/>
    <xf numFmtId="0" fontId="34" fillId="4" borderId="0" applyNumberFormat="0" applyBorder="0" applyAlignment="0" applyProtection="0"/>
    <xf numFmtId="0" fontId="60" fillId="0" borderId="0">
      <alignment/>
      <protection locked="0"/>
    </xf>
    <xf numFmtId="0" fontId="29" fillId="19" borderId="0" applyNumberFormat="0" applyBorder="0" applyAlignment="0" applyProtection="0"/>
    <xf numFmtId="0" fontId="43" fillId="30" borderId="0" applyNumberFormat="0" applyBorder="0" applyAlignment="0" applyProtection="0"/>
    <xf numFmtId="0" fontId="55" fillId="15" borderId="0" applyNumberFormat="0" applyBorder="0" applyAlignment="0" applyProtection="0"/>
    <xf numFmtId="0" fontId="46" fillId="35" borderId="0" applyNumberFormat="0" applyBorder="0" applyAlignment="0" applyProtection="0"/>
    <xf numFmtId="0" fontId="29" fillId="17" borderId="0" applyNumberFormat="0" applyBorder="0" applyAlignment="0" applyProtection="0"/>
    <xf numFmtId="0" fontId="46" fillId="36" borderId="0" applyNumberFormat="0" applyBorder="0" applyAlignment="0" applyProtection="0"/>
    <xf numFmtId="0" fontId="29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28" borderId="0" applyNumberFormat="0" applyBorder="0" applyAlignment="0" applyProtection="0"/>
    <xf numFmtId="0" fontId="4" fillId="0" borderId="0" applyFont="0" applyFill="0" applyBorder="0" applyAlignment="0" applyProtection="0"/>
    <xf numFmtId="0" fontId="27" fillId="2" borderId="0" applyNumberFormat="0" applyBorder="0" applyAlignment="0" applyProtection="0"/>
    <xf numFmtId="0" fontId="43" fillId="27" borderId="0" applyNumberFormat="0" applyBorder="0" applyAlignment="0" applyProtection="0"/>
    <xf numFmtId="189" fontId="4" fillId="0" borderId="0" applyFont="0" applyFill="0" applyBorder="0" applyAlignment="0" applyProtection="0"/>
    <xf numFmtId="0" fontId="41" fillId="2" borderId="0" applyNumberFormat="0" applyBorder="0" applyAlignment="0" applyProtection="0"/>
    <xf numFmtId="0" fontId="46" fillId="6" borderId="0" applyNumberFormat="0" applyBorder="0" applyAlignment="0" applyProtection="0"/>
    <xf numFmtId="0" fontId="34" fillId="4" borderId="0" applyNumberFormat="0" applyBorder="0" applyAlignment="0" applyProtection="0"/>
    <xf numFmtId="0" fontId="46" fillId="9" borderId="0" applyNumberFormat="0" applyBorder="0" applyAlignment="0" applyProtection="0"/>
    <xf numFmtId="0" fontId="29" fillId="14" borderId="0" applyNumberFormat="0" applyBorder="0" applyAlignment="0" applyProtection="0"/>
    <xf numFmtId="193" fontId="73" fillId="0" borderId="13" applyAlignment="0" applyProtection="0"/>
    <xf numFmtId="0" fontId="43" fillId="30" borderId="0" applyNumberFormat="0" applyBorder="0" applyAlignment="0" applyProtection="0"/>
    <xf numFmtId="0" fontId="43" fillId="6" borderId="0" applyNumberFormat="0" applyBorder="0" applyAlignment="0" applyProtection="0"/>
    <xf numFmtId="0" fontId="46" fillId="6" borderId="0" applyNumberFormat="0" applyBorder="0" applyAlignment="0" applyProtection="0"/>
    <xf numFmtId="185" fontId="4" fillId="0" borderId="0" applyFont="0" applyFill="0" applyBorder="0" applyAlignment="0" applyProtection="0"/>
    <xf numFmtId="0" fontId="29" fillId="23" borderId="0" applyNumberFormat="0" applyBorder="0" applyAlignment="0" applyProtection="0"/>
    <xf numFmtId="0" fontId="34" fillId="4" borderId="0" applyNumberFormat="0" applyBorder="0" applyAlignment="0" applyProtection="0"/>
    <xf numFmtId="0" fontId="43" fillId="30" borderId="0" applyNumberFormat="0" applyBorder="0" applyAlignment="0" applyProtection="0"/>
    <xf numFmtId="41" fontId="70" fillId="0" borderId="0" applyFont="0" applyFill="0" applyBorder="0" applyAlignment="0" applyProtection="0"/>
    <xf numFmtId="0" fontId="46" fillId="35" borderId="0" applyNumberFormat="0" applyBorder="0" applyAlignment="0" applyProtection="0"/>
    <xf numFmtId="0" fontId="0" fillId="0" borderId="0">
      <alignment/>
      <protection/>
    </xf>
    <xf numFmtId="0" fontId="46" fillId="37" borderId="0" applyNumberFormat="0" applyBorder="0" applyAlignment="0" applyProtection="0"/>
    <xf numFmtId="0" fontId="29" fillId="24" borderId="0" applyNumberFormat="0" applyBorder="0" applyAlignment="0" applyProtection="0"/>
    <xf numFmtId="0" fontId="43" fillId="38" borderId="0" applyNumberFormat="0" applyBorder="0" applyAlignment="0" applyProtection="0"/>
    <xf numFmtId="0" fontId="46" fillId="38" borderId="0" applyNumberFormat="0" applyBorder="0" applyAlignment="0" applyProtection="0"/>
    <xf numFmtId="0" fontId="35" fillId="3" borderId="0" applyNumberFormat="0" applyBorder="0" applyAlignment="0" applyProtection="0"/>
    <xf numFmtId="0" fontId="33" fillId="0" borderId="0">
      <alignment vertical="center"/>
      <protection/>
    </xf>
    <xf numFmtId="0" fontId="58" fillId="0" borderId="0">
      <alignment/>
      <protection/>
    </xf>
    <xf numFmtId="190" fontId="14" fillId="0" borderId="0" applyFill="0" applyBorder="0" applyAlignment="0">
      <protection/>
    </xf>
    <xf numFmtId="0" fontId="32" fillId="8" borderId="1" applyNumberFormat="0" applyAlignment="0" applyProtection="0"/>
    <xf numFmtId="0" fontId="73" fillId="0" borderId="14">
      <alignment horizontal="center"/>
      <protection/>
    </xf>
    <xf numFmtId="0" fontId="77" fillId="39" borderId="0" applyNumberFormat="0" applyBorder="0" applyAlignment="0" applyProtection="0"/>
    <xf numFmtId="0" fontId="38" fillId="16" borderId="8" applyNumberFormat="0" applyAlignment="0" applyProtection="0"/>
    <xf numFmtId="0" fontId="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41" fontId="4" fillId="0" borderId="0" applyFont="0" applyFill="0" applyBorder="0" applyAlignment="0" applyProtection="0"/>
    <xf numFmtId="0" fontId="74" fillId="0" borderId="0" applyFont="0" applyFill="0" applyBorder="0" applyAlignment="0" applyProtection="0"/>
    <xf numFmtId="188" fontId="70" fillId="0" borderId="0">
      <alignment/>
      <protection/>
    </xf>
    <xf numFmtId="180" fontId="4" fillId="0" borderId="0" applyFont="0" applyFill="0" applyBorder="0" applyAlignment="0" applyProtection="0"/>
    <xf numFmtId="186" fontId="4" fillId="0" borderId="0">
      <alignment/>
      <protection/>
    </xf>
    <xf numFmtId="187" fontId="57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0" fillId="0" borderId="0">
      <alignment/>
      <protection/>
    </xf>
    <xf numFmtId="192" fontId="70" fillId="0" borderId="0">
      <alignment/>
      <protection/>
    </xf>
    <xf numFmtId="0" fontId="0" fillId="0" borderId="0">
      <alignment/>
      <protection/>
    </xf>
    <xf numFmtId="0" fontId="72" fillId="0" borderId="0" applyProtection="0">
      <alignment/>
    </xf>
    <xf numFmtId="0" fontId="35" fillId="3" borderId="0" applyNumberFormat="0" applyBorder="0" applyAlignment="0" applyProtection="0"/>
    <xf numFmtId="0" fontId="62" fillId="4" borderId="0" applyNumberFormat="0" applyBorder="0" applyAlignment="0" applyProtection="0"/>
    <xf numFmtId="4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70" fillId="0" borderId="0">
      <alignment/>
      <protection/>
    </xf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69" fillId="19" borderId="0" applyNumberFormat="0" applyBorder="0" applyAlignment="0" applyProtection="0"/>
    <xf numFmtId="2" fontId="72" fillId="0" borderId="0" applyProtection="0">
      <alignment/>
    </xf>
    <xf numFmtId="0" fontId="78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4" fillId="40" borderId="0" applyNumberFormat="0" applyBorder="0" applyAlignment="0" applyProtection="0"/>
    <xf numFmtId="38" fontId="80" fillId="8" borderId="0" applyNumberFormat="0" applyBorder="0" applyAlignment="0" applyProtection="0"/>
    <xf numFmtId="0" fontId="82" fillId="0" borderId="5" applyNumberFormat="0" applyFill="0" applyAlignment="0" applyProtection="0"/>
    <xf numFmtId="0" fontId="83" fillId="0" borderId="15" applyNumberFormat="0" applyAlignment="0" applyProtection="0"/>
    <xf numFmtId="0" fontId="34" fillId="4" borderId="0" applyNumberFormat="0" applyBorder="0" applyAlignment="0" applyProtection="0"/>
    <xf numFmtId="0" fontId="83" fillId="0" borderId="16">
      <alignment horizontal="left" vertical="center"/>
      <protection/>
    </xf>
    <xf numFmtId="0" fontId="88" fillId="0" borderId="0" applyProtection="0">
      <alignment/>
    </xf>
    <xf numFmtId="0" fontId="83" fillId="0" borderId="0" applyProtection="0">
      <alignment/>
    </xf>
    <xf numFmtId="0" fontId="35" fillId="3" borderId="0" applyNumberFormat="0" applyBorder="0" applyAlignment="0" applyProtection="0"/>
    <xf numFmtId="10" fontId="80" fillId="10" borderId="17" applyNumberFormat="0" applyBorder="0" applyAlignment="0" applyProtection="0"/>
    <xf numFmtId="0" fontId="33" fillId="0" borderId="0">
      <alignment vertical="center"/>
      <protection/>
    </xf>
    <xf numFmtId="200" fontId="87" fillId="41" borderId="0">
      <alignment/>
      <protection/>
    </xf>
    <xf numFmtId="0" fontId="28" fillId="0" borderId="9" applyNumberFormat="0" applyFill="0" applyAlignment="0" applyProtection="0"/>
    <xf numFmtId="9" fontId="91" fillId="0" borderId="0" applyFont="0" applyFill="0" applyBorder="0" applyAlignment="0" applyProtection="0"/>
    <xf numFmtId="0" fontId="92" fillId="16" borderId="8" applyNumberFormat="0" applyAlignment="0" applyProtection="0"/>
    <xf numFmtId="200" fontId="93" fillId="42" borderId="0">
      <alignment/>
      <protection/>
    </xf>
    <xf numFmtId="38" fontId="58" fillId="0" borderId="0" applyFont="0" applyFill="0" applyBorder="0" applyAlignment="0" applyProtection="0"/>
    <xf numFmtId="203" fontId="57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35" fillId="3" borderId="0" applyNumberFormat="0" applyBorder="0" applyAlignment="0" applyProtection="0"/>
    <xf numFmtId="183" fontId="4" fillId="0" borderId="0" applyFont="0" applyFill="0" applyBorder="0" applyAlignment="0" applyProtection="0"/>
    <xf numFmtId="194" fontId="58" fillId="0" borderId="0" applyFont="0" applyFill="0" applyBorder="0" applyAlignment="0" applyProtection="0"/>
    <xf numFmtId="0" fontId="59" fillId="3" borderId="0" applyNumberFormat="0" applyBorder="0" applyAlignment="0" applyProtection="0"/>
    <xf numFmtId="204" fontId="57" fillId="0" borderId="0" applyFont="0" applyFill="0" applyBorder="0" applyAlignment="0" applyProtection="0"/>
    <xf numFmtId="195" fontId="58" fillId="0" borderId="0" applyFont="0" applyFill="0" applyBorder="0" applyAlignment="0" applyProtection="0"/>
    <xf numFmtId="0" fontId="35" fillId="3" borderId="0" applyNumberFormat="0" applyBorder="0" applyAlignment="0" applyProtection="0"/>
    <xf numFmtId="0" fontId="70" fillId="0" borderId="0">
      <alignment/>
      <protection/>
    </xf>
    <xf numFmtId="37" fontId="86" fillId="0" borderId="0">
      <alignment/>
      <protection/>
    </xf>
    <xf numFmtId="0" fontId="84" fillId="0" borderId="0">
      <alignment/>
      <protection/>
    </xf>
    <xf numFmtId="0" fontId="87" fillId="0" borderId="0">
      <alignment/>
      <protection/>
    </xf>
    <xf numFmtId="0" fontId="60" fillId="0" borderId="0">
      <alignment/>
      <protection/>
    </xf>
    <xf numFmtId="0" fontId="62" fillId="4" borderId="0" applyNumberFormat="0" applyBorder="0" applyAlignment="0" applyProtection="0"/>
    <xf numFmtId="0" fontId="33" fillId="10" borderId="3" applyNumberFormat="0" applyFont="0" applyAlignment="0" applyProtection="0"/>
    <xf numFmtId="0" fontId="36" fillId="8" borderId="7" applyNumberFormat="0" applyAlignment="0" applyProtection="0"/>
    <xf numFmtId="10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201" fontId="4" fillId="0" borderId="0" applyFont="0" applyFill="0" applyProtection="0">
      <alignment/>
    </xf>
    <xf numFmtId="0" fontId="44" fillId="0" borderId="0" applyNumberFormat="0" applyFill="0" applyBorder="0" applyAlignment="0" applyProtection="0"/>
    <xf numFmtId="0" fontId="62" fillId="4" borderId="0" applyNumberFormat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58" fillId="43" borderId="0" applyNumberFormat="0" applyFont="0" applyBorder="0" applyAlignment="0" applyProtection="0"/>
    <xf numFmtId="0" fontId="85" fillId="15" borderId="0" applyNumberFormat="0" applyBorder="0" applyAlignment="0" applyProtection="0"/>
    <xf numFmtId="3" fontId="96" fillId="0" borderId="0">
      <alignment/>
      <protection/>
    </xf>
    <xf numFmtId="0" fontId="0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9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33" borderId="11">
      <alignment/>
      <protection locked="0"/>
    </xf>
    <xf numFmtId="0" fontId="81" fillId="0" borderId="0">
      <alignment/>
      <protection/>
    </xf>
    <xf numFmtId="0" fontId="75" fillId="33" borderId="11">
      <alignment/>
      <protection locked="0"/>
    </xf>
    <xf numFmtId="0" fontId="42" fillId="0" borderId="10" applyNumberFormat="0" applyFill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98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12" applyNumberFormat="0" applyFill="0" applyProtection="0">
      <alignment horizontal="right"/>
    </xf>
    <xf numFmtId="0" fontId="90" fillId="0" borderId="0">
      <alignment/>
      <protection/>
    </xf>
    <xf numFmtId="0" fontId="94" fillId="0" borderId="4" applyNumberFormat="0" applyFill="0" applyAlignment="0" applyProtection="0"/>
    <xf numFmtId="0" fontId="95" fillId="0" borderId="6" applyNumberFormat="0" applyFill="0" applyAlignment="0" applyProtection="0"/>
    <xf numFmtId="0" fontId="41" fillId="27" borderId="0" applyNumberFormat="0" applyBorder="0" applyAlignment="0" applyProtection="0"/>
    <xf numFmtId="0" fontId="95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97" fillId="0" borderId="12" applyNumberFormat="0" applyFill="0" applyProtection="0">
      <alignment horizontal="center"/>
    </xf>
    <xf numFmtId="0" fontId="41" fillId="2" borderId="0" applyNumberFormat="0" applyBorder="0" applyAlignment="0" applyProtection="0"/>
    <xf numFmtId="0" fontId="79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35" fillId="3" borderId="0" applyNumberFormat="0" applyBorder="0" applyAlignment="0" applyProtection="0"/>
    <xf numFmtId="43" fontId="70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59" fillId="3" borderId="0" applyNumberFormat="0" applyBorder="0" applyAlignment="0" applyProtection="0"/>
    <xf numFmtId="0" fontId="35" fillId="3" borderId="0" applyNumberFormat="0" applyBorder="0" applyAlignment="0" applyProtection="0"/>
    <xf numFmtId="0" fontId="62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2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5" fillId="3" borderId="0" applyNumberFormat="0" applyBorder="0" applyAlignment="0" applyProtection="0"/>
    <xf numFmtId="0" fontId="85" fillId="3" borderId="0" applyNumberFormat="0" applyBorder="0" applyAlignment="0" applyProtection="0"/>
    <xf numFmtId="0" fontId="89" fillId="0" borderId="0">
      <alignment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54" fillId="15" borderId="0" applyNumberFormat="0" applyBorder="0" applyAlignment="0" applyProtection="0"/>
    <xf numFmtId="0" fontId="77" fillId="39" borderId="0" applyNumberFormat="0" applyBorder="0" applyAlignment="0" applyProtection="0"/>
    <xf numFmtId="0" fontId="34" fillId="4" borderId="0" applyNumberFormat="0" applyBorder="0" applyAlignment="0" applyProtection="0"/>
    <xf numFmtId="0" fontId="54" fillId="15" borderId="0" applyNumberFormat="0" applyBorder="0" applyAlignment="0" applyProtection="0"/>
    <xf numFmtId="0" fontId="85" fillId="15" borderId="0" applyNumberFormat="0" applyBorder="0" applyAlignment="0" applyProtection="0"/>
    <xf numFmtId="0" fontId="55" fillId="15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27" fillId="2" borderId="0" applyNumberFormat="0" applyBorder="0" applyAlignment="0" applyProtection="0"/>
    <xf numFmtId="0" fontId="69" fillId="24" borderId="0" applyNumberFormat="0" applyBorder="0" applyAlignment="0" applyProtection="0"/>
    <xf numFmtId="0" fontId="35" fillId="3" borderId="0" applyNumberFormat="0" applyBorder="0" applyAlignment="0" applyProtection="0"/>
    <xf numFmtId="0" fontId="55" fillId="15" borderId="0" applyNumberFormat="0" applyBorder="0" applyAlignment="0" applyProtection="0"/>
    <xf numFmtId="0" fontId="5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77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4" fillId="4" borderId="0" applyNumberFormat="0" applyBorder="0" applyAlignment="0" applyProtection="0"/>
    <xf numFmtId="0" fontId="59" fillId="3" borderId="0" applyNumberFormat="0" applyBorder="0" applyAlignment="0" applyProtection="0"/>
    <xf numFmtId="0" fontId="0" fillId="0" borderId="0">
      <alignment/>
      <protection/>
    </xf>
    <xf numFmtId="0" fontId="59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3" borderId="0" applyNumberFormat="0" applyBorder="0" applyAlignment="0" applyProtection="0"/>
    <xf numFmtId="0" fontId="41" fillId="2" borderId="0" applyNumberFormat="0" applyBorder="0" applyAlignment="0" applyProtection="0"/>
    <xf numFmtId="0" fontId="59" fillId="3" borderId="0" applyNumberFormat="0" applyBorder="0" applyAlignment="0" applyProtection="0"/>
    <xf numFmtId="0" fontId="35" fillId="15" borderId="0" applyNumberFormat="0" applyBorder="0" applyAlignment="0" applyProtection="0"/>
    <xf numFmtId="182" fontId="89" fillId="0" borderId="0" applyFont="0" applyFill="0" applyBorder="0" applyAlignment="0" applyProtection="0"/>
    <xf numFmtId="0" fontId="35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5" borderId="1" applyNumberFormat="0" applyAlignment="0" applyProtection="0"/>
    <xf numFmtId="0" fontId="43" fillId="0" borderId="0">
      <alignment/>
      <protection/>
    </xf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206" fontId="57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1" fillId="27" borderId="0" applyNumberFormat="0" applyBorder="0" applyAlignment="0" applyProtection="0"/>
    <xf numFmtId="0" fontId="34" fillId="4" borderId="0" applyNumberFormat="0" applyBorder="0" applyAlignment="0" applyProtection="0"/>
    <xf numFmtId="0" fontId="27" fillId="4" borderId="0" applyNumberFormat="0" applyBorder="0" applyAlignment="0" applyProtection="0"/>
    <xf numFmtId="0" fontId="41" fillId="4" borderId="0" applyNumberFormat="0" applyBorder="0" applyAlignment="0" applyProtection="0"/>
    <xf numFmtId="0" fontId="34" fillId="4" borderId="0" applyNumberFormat="0" applyBorder="0" applyAlignment="0" applyProtection="0"/>
    <xf numFmtId="0" fontId="56" fillId="2" borderId="0" applyNumberFormat="0" applyBorder="0" applyAlignment="0" applyProtection="0"/>
    <xf numFmtId="43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34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99" fillId="0" borderId="10" applyNumberFormat="0" applyFill="0" applyAlignment="0" applyProtection="0"/>
    <xf numFmtId="0" fontId="34" fillId="4" borderId="0" applyNumberFormat="0" applyBorder="0" applyAlignment="0" applyProtection="0"/>
    <xf numFmtId="0" fontId="0" fillId="10" borderId="3" applyNumberFormat="0" applyFont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5" fontId="8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52" fillId="0" borderId="2" applyNumberFormat="0" applyFill="0" applyProtection="0">
      <alignment horizontal="left"/>
    </xf>
    <xf numFmtId="0" fontId="102" fillId="0" borderId="9" applyNumberFormat="0" applyFill="0" applyAlignment="0" applyProtection="0"/>
    <xf numFmtId="0" fontId="70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1" fillId="0" borderId="0">
      <alignment/>
      <protection/>
    </xf>
    <xf numFmtId="0" fontId="69" fillId="17" borderId="0" applyNumberFormat="0" applyBorder="0" applyAlignment="0" applyProtection="0"/>
    <xf numFmtId="0" fontId="69" fillId="22" borderId="0" applyNumberFormat="0" applyBorder="0" applyAlignment="0" applyProtection="0"/>
    <xf numFmtId="1" fontId="4" fillId="0" borderId="2" applyFill="0" applyProtection="0">
      <alignment horizontal="center"/>
    </xf>
    <xf numFmtId="1" fontId="26" fillId="0" borderId="17">
      <alignment vertical="center"/>
      <protection locked="0"/>
    </xf>
    <xf numFmtId="0" fontId="0" fillId="0" borderId="0">
      <alignment vertical="center"/>
      <protection/>
    </xf>
    <xf numFmtId="207" fontId="26" fillId="0" borderId="17">
      <alignment vertical="center"/>
      <protection locked="0"/>
    </xf>
    <xf numFmtId="43" fontId="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103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8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3" fillId="16" borderId="17" xfId="0" applyFont="1" applyFill="1" applyBorder="1" applyAlignment="1" applyProtection="1">
      <alignment horizontal="center" vertical="center" wrapText="1"/>
      <protection hidden="1"/>
    </xf>
    <xf numFmtId="49" fontId="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Font="1" applyFill="1" applyBorder="1" applyAlignment="1" applyProtection="1">
      <alignment horizontal="center" vertical="center" wrapText="1"/>
      <protection hidden="1"/>
    </xf>
    <xf numFmtId="0" fontId="3" fillId="16" borderId="18" xfId="0" applyFont="1" applyFill="1" applyBorder="1" applyAlignment="1" applyProtection="1">
      <alignment horizontal="center" vertical="center" wrapText="1"/>
      <protection hidden="1"/>
    </xf>
    <xf numFmtId="0" fontId="3" fillId="8" borderId="17" xfId="0" applyFont="1" applyFill="1" applyBorder="1" applyAlignment="1" applyProtection="1">
      <alignment vertical="center"/>
      <protection hidden="1"/>
    </xf>
    <xf numFmtId="0" fontId="3" fillId="8" borderId="17" xfId="0" applyFont="1" applyFill="1" applyBorder="1" applyAlignment="1" applyProtection="1">
      <alignment horizontal="center" vertical="center"/>
      <protection hidden="1"/>
    </xf>
    <xf numFmtId="49" fontId="3" fillId="8" borderId="17" xfId="0" applyNumberFormat="1" applyFont="1" applyFill="1" applyBorder="1" applyAlignment="1" applyProtection="1">
      <alignment horizontal="center" vertical="center"/>
      <protection hidden="1"/>
    </xf>
    <xf numFmtId="0" fontId="13" fillId="8" borderId="17" xfId="455" applyFont="1" applyFill="1" applyBorder="1" applyAlignment="1" applyProtection="1">
      <alignment vertical="center" wrapText="1"/>
      <protection hidden="1"/>
    </xf>
    <xf numFmtId="0" fontId="3" fillId="8" borderId="17" xfId="0" applyFont="1" applyFill="1" applyBorder="1" applyAlignment="1" applyProtection="1">
      <alignment horizontal="left" vertical="center"/>
      <protection hidden="1"/>
    </xf>
    <xf numFmtId="0" fontId="13" fillId="8" borderId="18" xfId="455" applyFont="1" applyFill="1" applyBorder="1" applyAlignment="1" applyProtection="1">
      <alignment horizontal="center" vertical="center" wrapText="1"/>
      <protection hidden="1"/>
    </xf>
    <xf numFmtId="0" fontId="3" fillId="8" borderId="17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3" fillId="16" borderId="19" xfId="0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2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9" xfId="0" applyFont="1" applyFill="1" applyBorder="1" applyAlignment="1" applyProtection="1">
      <alignment horizontal="center" vertical="center"/>
      <protection hidden="1"/>
    </xf>
    <xf numFmtId="0" fontId="17" fillId="18" borderId="19" xfId="0" applyFont="1" applyFill="1" applyBorder="1" applyAlignment="1" applyProtection="1">
      <alignment horizontal="center" vertical="center"/>
      <protection hidden="1"/>
    </xf>
    <xf numFmtId="0" fontId="3" fillId="18" borderId="19" xfId="0" applyFont="1" applyFill="1" applyBorder="1" applyAlignment="1" applyProtection="1">
      <alignment horizontal="center" vertical="center"/>
      <protection hidden="1"/>
    </xf>
    <xf numFmtId="0" fontId="18" fillId="18" borderId="19" xfId="0" applyFont="1" applyFill="1" applyBorder="1" applyAlignment="1" applyProtection="1">
      <alignment horizontal="center" vertical="center"/>
      <protection hidden="1"/>
    </xf>
    <xf numFmtId="0" fontId="3" fillId="8" borderId="17" xfId="455" applyFont="1" applyFill="1" applyBorder="1" applyAlignment="1" applyProtection="1">
      <alignment vertical="center" wrapText="1"/>
      <protection hidden="1"/>
    </xf>
    <xf numFmtId="0" fontId="3" fillId="8" borderId="18" xfId="455" applyFont="1" applyFill="1" applyBorder="1" applyAlignment="1" applyProtection="1">
      <alignment horizontal="center" vertical="center" wrapText="1"/>
      <protection hidden="1"/>
    </xf>
    <xf numFmtId="0" fontId="3" fillId="8" borderId="17" xfId="0" applyNumberFormat="1" applyFont="1" applyFill="1" applyBorder="1" applyAlignment="1" applyProtection="1">
      <alignment horizontal="center" vertical="center"/>
      <protection hidden="1"/>
    </xf>
    <xf numFmtId="0" fontId="13" fillId="8" borderId="18" xfId="455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Alignment="1">
      <alignment vertical="center"/>
    </xf>
    <xf numFmtId="49" fontId="19" fillId="44" borderId="0" xfId="0" applyNumberFormat="1" applyFont="1" applyFill="1" applyAlignment="1" applyProtection="1">
      <alignment horizontal="center" vertical="center"/>
      <protection locked="0"/>
    </xf>
    <xf numFmtId="49" fontId="20" fillId="44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8" xfId="0" applyNumberFormat="1" applyFont="1" applyFill="1" applyBorder="1" applyAlignment="1" applyProtection="1">
      <alignment horizontal="center" vertical="center"/>
      <protection locked="0"/>
    </xf>
    <xf numFmtId="49" fontId="21" fillId="44" borderId="16" xfId="0" applyNumberFormat="1" applyFont="1" applyFill="1" applyBorder="1" applyAlignment="1" applyProtection="1">
      <alignment horizontal="center" vertical="center"/>
      <protection locked="0"/>
    </xf>
    <xf numFmtId="49" fontId="20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44" borderId="17" xfId="0" applyNumberFormat="1" applyFont="1" applyFill="1" applyBorder="1" applyAlignment="1" applyProtection="1">
      <alignment horizontal="center" vertical="center" wrapText="1"/>
      <protection/>
    </xf>
    <xf numFmtId="49" fontId="23" fillId="44" borderId="17" xfId="0" applyNumberFormat="1" applyFont="1" applyFill="1" applyBorder="1" applyAlignment="1" applyProtection="1">
      <alignment horizontal="center" vertical="center" wrapText="1"/>
      <protection locked="0"/>
    </xf>
    <xf numFmtId="208" fontId="23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4" borderId="17" xfId="0" applyNumberFormat="1" applyFont="1" applyFill="1" applyBorder="1" applyAlignment="1" applyProtection="1">
      <alignment horizontal="center" vertical="center"/>
      <protection locked="0"/>
    </xf>
    <xf numFmtId="49" fontId="3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44" borderId="17" xfId="0" applyNumberFormat="1" applyFont="1" applyFill="1" applyBorder="1" applyAlignment="1" applyProtection="1">
      <alignment horizontal="center" vertical="center" wrapText="1"/>
      <protection locked="0"/>
    </xf>
  </cellXfs>
  <cellStyles count="517">
    <cellStyle name="Normal" xfId="0"/>
    <cellStyle name="Currency [0]" xfId="15"/>
    <cellStyle name="Currency" xfId="16"/>
    <cellStyle name="好_05玉溪" xfId="17"/>
    <cellStyle name="差_奖励补助测算7.25 (version 1) (version 1)" xfId="18"/>
    <cellStyle name="_ET_STYLE_NoName_00__建行" xfId="19"/>
    <cellStyle name="20% - 强调文字颜色 3" xfId="20"/>
    <cellStyle name="输入" xfId="21"/>
    <cellStyle name="args.style" xfId="22"/>
    <cellStyle name="Accent2 - 40%" xfId="23"/>
    <cellStyle name="Comma [0]" xfId="24"/>
    <cellStyle name="Comma" xfId="25"/>
    <cellStyle name="好_汇总" xfId="26"/>
    <cellStyle name="MS Sans Serif" xfId="27"/>
    <cellStyle name="40% - 强调文字颜色 3" xfId="28"/>
    <cellStyle name="计算 2" xfId="29"/>
    <cellStyle name="RowLevel_7" xfId="30"/>
    <cellStyle name="差" xfId="31"/>
    <cellStyle name="Hyperlink" xfId="32"/>
    <cellStyle name="日期" xfId="33"/>
    <cellStyle name="差_奖励补助测算5.23新" xfId="34"/>
    <cellStyle name="Accent2 - 60%" xfId="35"/>
    <cellStyle name="60% - 强调文字颜色 3" xfId="36"/>
    <cellStyle name="好_1003牟定县" xfId="37"/>
    <cellStyle name="Percent" xfId="38"/>
    <cellStyle name="差_2009年一般性转移支付标准工资_奖励补助测算5.22测试" xfId="39"/>
    <cellStyle name="Followed Hyperlink" xfId="40"/>
    <cellStyle name="常规 6" xfId="41"/>
    <cellStyle name="注释" xfId="42"/>
    <cellStyle name="ColLevel_5" xfId="43"/>
    <cellStyle name="_ET_STYLE_NoName_00__Sheet3" xfId="44"/>
    <cellStyle name="60% - 强调文字颜色 2" xfId="45"/>
    <cellStyle name="差_2006年分析表" xfId="46"/>
    <cellStyle name="差_2007年政法部门业务指标" xfId="47"/>
    <cellStyle name="差_教师绩效工资测算表（离退休按各地上报数测算）2009年1月1日" xfId="48"/>
    <cellStyle name="标题 4" xfId="49"/>
    <cellStyle name="差_指标五" xfId="50"/>
    <cellStyle name="好_奖励补助测算5.23新" xfId="51"/>
    <cellStyle name="警告文本" xfId="52"/>
    <cellStyle name="差_奖励补助测算5.22测试" xfId="53"/>
    <cellStyle name="常规 5 2" xfId="54"/>
    <cellStyle name="标题" xfId="55"/>
    <cellStyle name="解释性文本" xfId="56"/>
    <cellStyle name="百分比 4" xfId="57"/>
    <cellStyle name="标题 1" xfId="58"/>
    <cellStyle name="标题 2" xfId="59"/>
    <cellStyle name="Accent1_Book1" xfId="60"/>
    <cellStyle name="60% - 强调文字颜色 1" xfId="61"/>
    <cellStyle name="标题 3" xfId="62"/>
    <cellStyle name="60% - 强调文字颜色 4" xfId="63"/>
    <cellStyle name="输出" xfId="64"/>
    <cellStyle name="Input" xfId="65"/>
    <cellStyle name="计算" xfId="66"/>
    <cellStyle name="_ET_STYLE_NoName_00__县公司" xfId="67"/>
    <cellStyle name="40% - 强调文字颜色 4 2" xfId="68"/>
    <cellStyle name="检查单元格" xfId="69"/>
    <cellStyle name="好_2009年一般性转移支付标准工资_地方配套按人均增幅控制8.30一般预算平均增幅、人均可用财力平均增幅两次控制、社会治安系数调整、案件数调整xl" xfId="70"/>
    <cellStyle name="20% - 强调文字颜色 6" xfId="71"/>
    <cellStyle name="Currency [0]" xfId="72"/>
    <cellStyle name="好_三季度－表二" xfId="73"/>
    <cellStyle name="强调文字颜色 2" xfId="74"/>
    <cellStyle name="差_教育厅提供义务教育及高中教师人数（2009年1月6日）" xfId="75"/>
    <cellStyle name="链接单元格" xfId="76"/>
    <cellStyle name="汇总" xfId="77"/>
    <cellStyle name="差_Book2" xfId="78"/>
    <cellStyle name="好" xfId="79"/>
    <cellStyle name="Heading 3" xfId="80"/>
    <cellStyle name="适中" xfId="81"/>
    <cellStyle name="20% - 强调文字颜色 5" xfId="82"/>
    <cellStyle name="强调文字颜色 1" xfId="83"/>
    <cellStyle name="20% - 强调文字颜色 1" xfId="84"/>
    <cellStyle name="RowLevel_5" xfId="85"/>
    <cellStyle name="40% - 强调文字颜色 1" xfId="86"/>
    <cellStyle name="输出 2" xfId="87"/>
    <cellStyle name="20% - 强调文字颜色 2" xfId="88"/>
    <cellStyle name="RowLevel_6" xfId="89"/>
    <cellStyle name="40% - 强调文字颜色 2" xfId="90"/>
    <cellStyle name="千位分隔[0] 2" xfId="91"/>
    <cellStyle name="强调文字颜色 3" xfId="92"/>
    <cellStyle name="PSChar" xfId="93"/>
    <cellStyle name="强调文字颜色 4" xfId="94"/>
    <cellStyle name="20% - 强调文字颜色 4" xfId="95"/>
    <cellStyle name="常规 2 2_Book1" xfId="96"/>
    <cellStyle name="40% - 强调文字颜色 4" xfId="97"/>
    <cellStyle name="强调文字颜色 5" xfId="98"/>
    <cellStyle name="40% - 强调文字颜色 5" xfId="99"/>
    <cellStyle name="差_2006年全省财力计算表（中央、决算）" xfId="100"/>
    <cellStyle name="60% - 强调文字颜色 5" xfId="101"/>
    <cellStyle name="强调文字颜色 6" xfId="102"/>
    <cellStyle name="_弱电系统设备配置报价清单" xfId="103"/>
    <cellStyle name="0,0&#13;&#10;NA&#13;&#10;" xfId="104"/>
    <cellStyle name="好_业务工作量指标" xfId="105"/>
    <cellStyle name="适中 2" xfId="106"/>
    <cellStyle name="40% - 强调文字颜色 6" xfId="107"/>
    <cellStyle name="60% - 强调文字颜色 6" xfId="108"/>
    <cellStyle name="_ET_STYLE_NoName_00__Book1" xfId="109"/>
    <cellStyle name="_ET_STYLE_NoName_00_" xfId="110"/>
    <cellStyle name="_Book1_1" xfId="111"/>
    <cellStyle name="好_汇总-县级财政报表附表" xfId="112"/>
    <cellStyle name="_20100326高清市院遂宁检察院1080P配置清单26日改" xfId="113"/>
    <cellStyle name="好_2008年县级公安保障标准落实奖励经费分配测算" xfId="114"/>
    <cellStyle name="_ET_STYLE_NoName_00__Book1_1_银行账户情况表_2010年12月" xfId="115"/>
    <cellStyle name="?鹎%U龡&amp;H?_x0008__x001C__x001C_?_x0007__x0001__x0001_" xfId="116"/>
    <cellStyle name="_ET_STYLE_NoName_00__Book1_银行账户情况表_2010年12月" xfId="117"/>
    <cellStyle name="_Book1" xfId="118"/>
    <cellStyle name="_Book1_2" xfId="119"/>
    <cellStyle name="Accent2 - 20%" xfId="120"/>
    <cellStyle name="_Book1_3" xfId="121"/>
    <cellStyle name="Heading 1" xfId="122"/>
    <cellStyle name="_ET_STYLE_NoName_00__Book1_1" xfId="123"/>
    <cellStyle name="_ET_STYLE_NoName_00__Book1_1_县公司" xfId="124"/>
    <cellStyle name="强调文字颜色 5 2" xfId="125"/>
    <cellStyle name="_ET_STYLE_NoName_00__Book1_2" xfId="126"/>
    <cellStyle name="Accent5 - 20%" xfId="127"/>
    <cellStyle name="好_11大理" xfId="128"/>
    <cellStyle name="_ET_STYLE_NoName_00__Book1_县公司" xfId="129"/>
    <cellStyle name="Dezimal [0]_laroux" xfId="130"/>
    <cellStyle name="_ET_STYLE_NoName_00__银行账户情况表_2010年12月" xfId="131"/>
    <cellStyle name="Accent6 - 20%" xfId="132"/>
    <cellStyle name="好_M03" xfId="133"/>
    <cellStyle name="_ET_STYLE_NoName_00__云南水利电力有限公司" xfId="134"/>
    <cellStyle name="好_0605石屏县" xfId="135"/>
    <cellStyle name="_Sheet1" xfId="136"/>
    <cellStyle name="Good" xfId="137"/>
    <cellStyle name="常规 10" xfId="138"/>
    <cellStyle name="_本部汇总" xfId="139"/>
    <cellStyle name="_南方电网" xfId="140"/>
    <cellStyle name="差_0605石屏县" xfId="141"/>
    <cellStyle name="20% - Accent1" xfId="142"/>
    <cellStyle name="Accent1 - 20%" xfId="143"/>
    <cellStyle name="20% - Accent2" xfId="144"/>
    <cellStyle name="差_县公司" xfId="145"/>
    <cellStyle name="20% - Accent3" xfId="146"/>
    <cellStyle name="20% - Accent4" xfId="147"/>
    <cellStyle name="20% - Accent5" xfId="148"/>
    <cellStyle name="20% - Accent6" xfId="149"/>
    <cellStyle name="20% - 强调文字颜色 1 2" xfId="150"/>
    <cellStyle name="差_奖励补助测算5.24冯铸" xfId="151"/>
    <cellStyle name="20% - 强调文字颜色 2 2" xfId="152"/>
    <cellStyle name="20% - 强调文字颜色 3 2" xfId="153"/>
    <cellStyle name="Heading 2" xfId="154"/>
    <cellStyle name="好_03昭通" xfId="155"/>
    <cellStyle name="20% - 强调文字颜色 4 2" xfId="156"/>
    <cellStyle name="ColLevel_2" xfId="157"/>
    <cellStyle name="Mon閠aire_!!!GO" xfId="158"/>
    <cellStyle name="常规 3" xfId="159"/>
    <cellStyle name="20% - 强调文字颜色 5 2" xfId="160"/>
    <cellStyle name="寘嬫愗傝_Region Orders (2)" xfId="161"/>
    <cellStyle name="20% - 强调文字颜色 6 2" xfId="162"/>
    <cellStyle name="40% - Accent1" xfId="163"/>
    <cellStyle name="40% - Accent2" xfId="164"/>
    <cellStyle name="40% - Accent3" xfId="165"/>
    <cellStyle name="40% - Accent4" xfId="166"/>
    <cellStyle name="Normal - Style1" xfId="167"/>
    <cellStyle name="Black" xfId="168"/>
    <cellStyle name="好_不用软件计算9.1不考虑经费管理评价xl" xfId="169"/>
    <cellStyle name="40% - Accent5" xfId="170"/>
    <cellStyle name="警告文本 2" xfId="171"/>
    <cellStyle name="40% - Accent6" xfId="172"/>
    <cellStyle name="好_00省级(定稿)" xfId="173"/>
    <cellStyle name="好_第五部分(才淼、饶永宏）" xfId="174"/>
    <cellStyle name="40% - 强调文字颜色 1 2" xfId="175"/>
    <cellStyle name="差_指标四" xfId="176"/>
    <cellStyle name="40% - 强调文字颜色 2 2" xfId="177"/>
    <cellStyle name="好_奖励补助测算7.25" xfId="178"/>
    <cellStyle name="40% - 强调文字颜色 3 2" xfId="179"/>
    <cellStyle name="差_Book1_银行账户情况表_2010年12月" xfId="180"/>
    <cellStyle name="40% - 强调文字颜色 5 2" xfId="181"/>
    <cellStyle name="好_2006年分析表" xfId="182"/>
    <cellStyle name="好_Book1_县公司" xfId="183"/>
    <cellStyle name="差_03昭通" xfId="184"/>
    <cellStyle name="40% - 强调文字颜色 6 2" xfId="185"/>
    <cellStyle name="好_下半年禁毒办案经费分配2544.3万元" xfId="186"/>
    <cellStyle name="60% - Accent1" xfId="187"/>
    <cellStyle name="强调 2" xfId="188"/>
    <cellStyle name="60% - Accent2" xfId="189"/>
    <cellStyle name="部门" xfId="190"/>
    <cellStyle name="常规 2 2" xfId="191"/>
    <cellStyle name="强调 3" xfId="192"/>
    <cellStyle name="60% - Accent3" xfId="193"/>
    <cellStyle name="Accent4_Book1" xfId="194"/>
    <cellStyle name="常规 2 3" xfId="195"/>
    <cellStyle name="Hyperlink_AheadBehind.xls Chart 23" xfId="196"/>
    <cellStyle name="60% - Accent4" xfId="197"/>
    <cellStyle name="per.style" xfId="198"/>
    <cellStyle name="PSInt" xfId="199"/>
    <cellStyle name="常规 2 4" xfId="200"/>
    <cellStyle name="差_云南农村义务教育统计表" xfId="201"/>
    <cellStyle name="常规 2 5" xfId="202"/>
    <cellStyle name="60% - Accent5" xfId="203"/>
    <cellStyle name="强调文字颜色 4 2" xfId="204"/>
    <cellStyle name="60% - Accent6" xfId="205"/>
    <cellStyle name="常规 2 6" xfId="206"/>
    <cellStyle name="t" xfId="207"/>
    <cellStyle name="好_检验表" xfId="208"/>
    <cellStyle name="60% - 强调文字颜色 1 2" xfId="209"/>
    <cellStyle name="Heading 4" xfId="210"/>
    <cellStyle name="商品名称" xfId="211"/>
    <cellStyle name="콤마 [0]_BOILER-CO1" xfId="212"/>
    <cellStyle name="60% - 强调文字颜色 2 2" xfId="213"/>
    <cellStyle name="ColLevel_4" xfId="214"/>
    <cellStyle name="常规 5" xfId="215"/>
    <cellStyle name="60% - 强调文字颜色 3 2" xfId="216"/>
    <cellStyle name="60% - 强调文字颜色 4 2" xfId="217"/>
    <cellStyle name="Accent6_Book1" xfId="218"/>
    <cellStyle name="Neutral" xfId="219"/>
    <cellStyle name="60% - 强调文字颜色 5 2" xfId="220"/>
    <cellStyle name="60% - 强调文字颜色 6 2" xfId="221"/>
    <cellStyle name="好_2007年人员分部门统计表" xfId="222"/>
    <cellStyle name="6mal" xfId="223"/>
    <cellStyle name="Accent1" xfId="224"/>
    <cellStyle name="Accent1 - 40%" xfId="225"/>
    <cellStyle name="差_2006年基础数据" xfId="226"/>
    <cellStyle name="Accent1 - 60%" xfId="227"/>
    <cellStyle name="Accent2" xfId="228"/>
    <cellStyle name="Accent2_Book1" xfId="229"/>
    <cellStyle name="Accent3" xfId="230"/>
    <cellStyle name="差_2007年检察院案件数" xfId="231"/>
    <cellStyle name="Accent3 - 20%" xfId="232"/>
    <cellStyle name="Milliers_!!!GO" xfId="233"/>
    <cellStyle name="好_指标四" xfId="234"/>
    <cellStyle name="Accent3 - 40%" xfId="235"/>
    <cellStyle name="Mon閠aire [0]_!!!GO" xfId="236"/>
    <cellStyle name="好_0502通海县" xfId="237"/>
    <cellStyle name="Accent3 - 60%" xfId="238"/>
    <cellStyle name="好_2009年一般性转移支付标准工资_~4190974" xfId="239"/>
    <cellStyle name="Accent3_Book1" xfId="240"/>
    <cellStyle name="Accent4" xfId="241"/>
    <cellStyle name="Border" xfId="242"/>
    <cellStyle name="Accent4 - 20%" xfId="243"/>
    <cellStyle name="Accent4 - 40%" xfId="244"/>
    <cellStyle name="Accent4 - 60%" xfId="245"/>
    <cellStyle name="捠壿 [0.00]_Region Orders (2)" xfId="246"/>
    <cellStyle name="Accent5" xfId="247"/>
    <cellStyle name="好_2009年一般性转移支付标准工资_~5676413" xfId="248"/>
    <cellStyle name="Accent5 - 40%" xfId="249"/>
    <cellStyle name="千分位[0]_ 白土" xfId="250"/>
    <cellStyle name="Accent5 - 60%" xfId="251"/>
    <cellStyle name="常规 12" xfId="252"/>
    <cellStyle name="Accent5_Book1" xfId="253"/>
    <cellStyle name="Accent6" xfId="254"/>
    <cellStyle name="Accent6 - 40%" xfId="255"/>
    <cellStyle name="Accent6 - 60%" xfId="256"/>
    <cellStyle name="Bad" xfId="257"/>
    <cellStyle name="常规 2 3 2" xfId="258"/>
    <cellStyle name="昗弨_Pacific Region P&amp;L" xfId="259"/>
    <cellStyle name="Calc Currency (0)" xfId="260"/>
    <cellStyle name="Calculation" xfId="261"/>
    <cellStyle name="PSHeading" xfId="262"/>
    <cellStyle name="差_530623_2006年县级财政报表附表" xfId="263"/>
    <cellStyle name="Check Cell" xfId="264"/>
    <cellStyle name="常规 20" xfId="265"/>
    <cellStyle name="ColLevel_1" xfId="266"/>
    <cellStyle name="Title" xfId="267"/>
    <cellStyle name="常规 2" xfId="268"/>
    <cellStyle name="ColLevel_3" xfId="269"/>
    <cellStyle name="常规 4" xfId="270"/>
    <cellStyle name="ColLevel_6" xfId="271"/>
    <cellStyle name="常规 7" xfId="272"/>
    <cellStyle name="ColLevel_7" xfId="273"/>
    <cellStyle name="常规 8" xfId="274"/>
    <cellStyle name="Comma [0]" xfId="275"/>
    <cellStyle name="통화_BOILER-CO1" xfId="276"/>
    <cellStyle name="comma zerodec" xfId="277"/>
    <cellStyle name="Comma_!!!GO" xfId="278"/>
    <cellStyle name="comma-d" xfId="279"/>
    <cellStyle name="霓付 [0]_ +Foil &amp; -FOIL &amp; PAPER" xfId="280"/>
    <cellStyle name="Currency_!!!GO" xfId="281"/>
    <cellStyle name="分级显示列_1_Book1" xfId="282"/>
    <cellStyle name="样式 1" xfId="283"/>
    <cellStyle name="Currency1" xfId="284"/>
    <cellStyle name="常规 13" xfId="285"/>
    <cellStyle name="Date" xfId="286"/>
    <cellStyle name="差_云南省2008年中小学教职工情况（教育厅提供20090101加工整理）" xfId="287"/>
    <cellStyle name="好_指标五" xfId="288"/>
    <cellStyle name="货币 2" xfId="289"/>
    <cellStyle name="Dezimal_laroux" xfId="290"/>
    <cellStyle name="Dollar (zero dec)" xfId="291"/>
    <cellStyle name="Explanatory Text" xfId="292"/>
    <cellStyle name="RowLevel_1" xfId="293"/>
    <cellStyle name="差_1110洱源县" xfId="294"/>
    <cellStyle name="强调文字颜色 1 2" xfId="295"/>
    <cellStyle name="Fixed" xfId="296"/>
    <cellStyle name="Followed Hyperlink_AheadBehind.xls Chart 23" xfId="297"/>
    <cellStyle name="好_基础数据分析" xfId="298"/>
    <cellStyle name="强调 1" xfId="299"/>
    <cellStyle name="Grey" xfId="300"/>
    <cellStyle name="标题 2 2" xfId="301"/>
    <cellStyle name="Header1" xfId="302"/>
    <cellStyle name="好_建行" xfId="303"/>
    <cellStyle name="Header2" xfId="304"/>
    <cellStyle name="HEADING1" xfId="305"/>
    <cellStyle name="HEADING2" xfId="306"/>
    <cellStyle name="差_地方配套按人均增幅控制8.31（调整结案率后）xl" xfId="307"/>
    <cellStyle name="Input [yellow]" xfId="308"/>
    <cellStyle name="常规 2_02-2008决算报表格式" xfId="309"/>
    <cellStyle name="Input Cells" xfId="310"/>
    <cellStyle name="Linked Cell" xfId="311"/>
    <cellStyle name="归盒啦_95" xfId="312"/>
    <cellStyle name="检查单元格 2" xfId="313"/>
    <cellStyle name="Linked Cells" xfId="314"/>
    <cellStyle name="Millares [0]_96 Risk" xfId="315"/>
    <cellStyle name="Valuta_pldt" xfId="316"/>
    <cellStyle name="Millares_96 Risk" xfId="317"/>
    <cellStyle name="差_奖励补助测算7.25" xfId="318"/>
    <cellStyle name="Milliers [0]_!!!GO" xfId="319"/>
    <cellStyle name="Moneda [0]_96 Risk" xfId="320"/>
    <cellStyle name="差_县级基础数据" xfId="321"/>
    <cellStyle name="烹拳 [0]_ +Foil &amp; -FOIL &amp; PAPER" xfId="322"/>
    <cellStyle name="Moneda_96 Risk" xfId="323"/>
    <cellStyle name="差_2009年一般性转移支付标准工资_奖励补助测算7.23" xfId="324"/>
    <cellStyle name="New Times Roman" xfId="325"/>
    <cellStyle name="no dec" xfId="326"/>
    <cellStyle name="Non défini" xfId="327"/>
    <cellStyle name="Norma,_laroux_4_营业在建 (2)_E21" xfId="328"/>
    <cellStyle name="Normal_!!!GO" xfId="329"/>
    <cellStyle name="好_历年教师人数" xfId="330"/>
    <cellStyle name="Note" xfId="331"/>
    <cellStyle name="Output" xfId="332"/>
    <cellStyle name="Percent [2]" xfId="333"/>
    <cellStyle name="Percent_!!!GO" xfId="334"/>
    <cellStyle name="Pourcentage_pldt" xfId="335"/>
    <cellStyle name="标题 5" xfId="336"/>
    <cellStyle name="好_第一部分：综合全" xfId="337"/>
    <cellStyle name="PSDate" xfId="338"/>
    <cellStyle name="PSDec" xfId="339"/>
    <cellStyle name="PSSpacer" xfId="340"/>
    <cellStyle name="差_00省级(打印)" xfId="341"/>
    <cellStyle name="Red" xfId="342"/>
    <cellStyle name="RowLevel_0" xfId="343"/>
    <cellStyle name="差_2008年县级公安保障标准落实奖励经费分配测算" xfId="344"/>
    <cellStyle name="RowLevel_2" xfId="345"/>
    <cellStyle name="RowLevel_3" xfId="346"/>
    <cellStyle name="RowLevel_4" xfId="347"/>
    <cellStyle name="sstot" xfId="348"/>
    <cellStyle name="Standard_AREAS" xfId="349"/>
    <cellStyle name="t_HVAC Equipment (3)" xfId="350"/>
    <cellStyle name="Total" xfId="351"/>
    <cellStyle name="Tusental (0)_pldt" xfId="352"/>
    <cellStyle name="Tusental_pldt" xfId="353"/>
    <cellStyle name="Valuta (0)_pldt" xfId="354"/>
    <cellStyle name="Warning Text" xfId="355"/>
    <cellStyle name="烹拳_ +Foil &amp; -FOIL &amp; PAPER" xfId="356"/>
    <cellStyle name="百分比 2" xfId="357"/>
    <cellStyle name="百分比 3" xfId="358"/>
    <cellStyle name="捠壿_Region Orders (2)" xfId="359"/>
    <cellStyle name="编号" xfId="360"/>
    <cellStyle name="未定义" xfId="361"/>
    <cellStyle name="标题 1 2" xfId="362"/>
    <cellStyle name="标题 3 2" xfId="363"/>
    <cellStyle name="好_Book1_2" xfId="364"/>
    <cellStyle name="标题 4 2" xfId="365"/>
    <cellStyle name="千位分隔 3" xfId="366"/>
    <cellStyle name="标题1" xfId="367"/>
    <cellStyle name="好_00省级(打印)" xfId="368"/>
    <cellStyle name="表标题" xfId="369"/>
    <cellStyle name="差_丽江汇总" xfId="370"/>
    <cellStyle name="差 2" xfId="371"/>
    <cellStyle name="差_~4190974" xfId="372"/>
    <cellStyle name="差_~5676413" xfId="373"/>
    <cellStyle name="差_00省级(定稿)" xfId="374"/>
    <cellStyle name="差_0502通海县" xfId="375"/>
    <cellStyle name="差_05玉溪" xfId="376"/>
    <cellStyle name="差_1003牟定县" xfId="377"/>
    <cellStyle name="千分位_ 白土" xfId="378"/>
    <cellStyle name="差_11大理" xfId="379"/>
    <cellStyle name="差_2、土地面积、人口、粮食产量基本情况" xfId="380"/>
    <cellStyle name="差_2006年水利统计指标统计表" xfId="381"/>
    <cellStyle name="差_2006年在职人员情况" xfId="382"/>
    <cellStyle name="差_2007年可用财力" xfId="383"/>
    <cellStyle name="差_业务工作量指标" xfId="384"/>
    <cellStyle name="好_县级基础数据" xfId="385"/>
    <cellStyle name="差_2007年人员分部门统计表" xfId="386"/>
    <cellStyle name="差_2008云南省分县市中小学教职工统计表（教育厅提供）" xfId="387"/>
    <cellStyle name="差_2009年一般性转移支付标准工资" xfId="388"/>
    <cellStyle name="差_2009年一般性转移支付标准工资_~4190974" xfId="389"/>
    <cellStyle name="差_下半年禁吸戒毒经费1000万元" xfId="390"/>
    <cellStyle name="差_2009年一般性转移支付标准工资_~5676413" xfId="391"/>
    <cellStyle name="差_2009年一般性转移支付标准工资_不用软件计算9.1不考虑经费管理评价xl" xfId="392"/>
    <cellStyle name="超级链接" xfId="393"/>
    <cellStyle name="差_2009年一般性转移支付标准工资_地方配套按人均增幅控制8.30xl" xfId="394"/>
    <cellStyle name="差_2009年一般性转移支付标准工资_地方配套按人均增幅控制8.30一般预算平均增幅、人均可用财力平均增幅两次控制、社会治安系数调整、案件数调整xl" xfId="395"/>
    <cellStyle name="好_云南省2008年中小学教师人数统计表" xfId="396"/>
    <cellStyle name="差_2009年一般性转移支付标准工资_地方配套按人均增幅控制8.31（调整结案率后）xl" xfId="397"/>
    <cellStyle name="差_2009年一般性转移支付标准工资_奖励补助测算5.23新" xfId="398"/>
    <cellStyle name="差_2009年一般性转移支付标准工资_奖励补助测算5.24冯铸" xfId="399"/>
    <cellStyle name="差_义务教育阶段教职工人数（教育厅提供最终）" xfId="400"/>
    <cellStyle name="差_云南省2008年中小学教师人数统计表" xfId="401"/>
    <cellStyle name="差_2009年一般性转移支付标准工资_奖励补助测算7.25" xfId="402"/>
    <cellStyle name="差_2009年一般性转移支付标准工资_奖励补助测算7.25 (version 1) (version 1)" xfId="403"/>
    <cellStyle name="差_530629_2006年县级财政报表附表" xfId="404"/>
    <cellStyle name="差_5334_2006年迪庆县级财政报表附表" xfId="405"/>
    <cellStyle name="一般_SGV" xfId="406"/>
    <cellStyle name="差_地方配套按人均增幅控制8.30xl" xfId="407"/>
    <cellStyle name="差_Book1" xfId="408"/>
    <cellStyle name="好_地方配套按人均增幅控制8.31（调整结案率后）xl" xfId="409"/>
    <cellStyle name="差_Book1_1" xfId="410"/>
    <cellStyle name="差_Book1_2" xfId="411"/>
    <cellStyle name="好_2009年一般性转移支付标准工资_不用软件计算9.1不考虑经费管理评价xl" xfId="412"/>
    <cellStyle name="差_Book1_县公司" xfId="413"/>
    <cellStyle name="差_M01-2(州市补助收入)" xfId="414"/>
    <cellStyle name="差_M03" xfId="415"/>
    <cellStyle name="差_不用软件计算9.1不考虑经费管理评价xl" xfId="416"/>
    <cellStyle name="好_奖励补助测算5.22测试" xfId="417"/>
    <cellStyle name="差_财政供养人员" xfId="418"/>
    <cellStyle name="常规 11" xfId="419"/>
    <cellStyle name="差_财政支出对上级的依赖程度" xfId="420"/>
    <cellStyle name="差_城建部门" xfId="421"/>
    <cellStyle name="好_Book2" xfId="422"/>
    <cellStyle name="强调文字颜色 6 2" xfId="423"/>
    <cellStyle name="差_地方配套按人均增幅控制8.30一般预算平均增幅、人均可用财力平均增幅两次控制、社会治安系数调整、案件数调整xl" xfId="424"/>
    <cellStyle name="差_第五部分(才淼、饶永宏）" xfId="425"/>
    <cellStyle name="差_第一部分：综合全" xfId="426"/>
    <cellStyle name="差_高中教师人数（教育厅1.6日提供）" xfId="427"/>
    <cellStyle name="差_建行" xfId="428"/>
    <cellStyle name="差_汇总" xfId="429"/>
    <cellStyle name="差_汇总-县级财政报表附表" xfId="430"/>
    <cellStyle name="分级显示行_1_13区汇总" xfId="431"/>
    <cellStyle name="差_基础数据分析" xfId="432"/>
    <cellStyle name="好_县公司" xfId="433"/>
    <cellStyle name="差_检验表" xfId="434"/>
    <cellStyle name="常规 9" xfId="435"/>
    <cellStyle name="差_检验表（调整后）" xfId="436"/>
    <cellStyle name="差_奖励补助测算7.23" xfId="437"/>
    <cellStyle name="差_历年教师人数" xfId="438"/>
    <cellStyle name="差_三季度－表二" xfId="439"/>
    <cellStyle name="差_卫生部门" xfId="440"/>
    <cellStyle name="差_文体广播部门" xfId="441"/>
    <cellStyle name="好_M01-2(州市补助收入)" xfId="442"/>
    <cellStyle name="差_下半年禁毒办案经费分配2544.3万元" xfId="443"/>
    <cellStyle name="差_县级公安机关公用经费标准奖励测算方案（定稿）" xfId="444"/>
    <cellStyle name="貨幣 [0]_SGV" xfId="445"/>
    <cellStyle name="差_银行账户情况表_2010年12月" xfId="446"/>
    <cellStyle name="好_1110洱源县" xfId="447"/>
    <cellStyle name="好_奖励补助测算7.25 (version 1) (version 1)" xfId="448"/>
    <cellStyle name="差_云南省2008年转移支付测算——州市本级考核部分及政策性测算" xfId="449"/>
    <cellStyle name="差_云南水利电力有限公司" xfId="450"/>
    <cellStyle name="常规 2 2 2" xfId="451"/>
    <cellStyle name="常规 2 7" xfId="452"/>
    <cellStyle name="常规 2 8" xfId="453"/>
    <cellStyle name="输入 2" xfId="454"/>
    <cellStyle name="常规_整合表 (2)" xfId="455"/>
    <cellStyle name="好 2" xfId="456"/>
    <cellStyle name="好_~4190974" xfId="457"/>
    <cellStyle name="好_2007年检察院案件数" xfId="458"/>
    <cellStyle name="好_~5676413" xfId="459"/>
    <cellStyle name="好_高中教师人数（教育厅1.6日提供）" xfId="460"/>
    <cellStyle name="好_银行账户情况表_2010年12月" xfId="461"/>
    <cellStyle name="好_2、土地面积、人口、粮食产量基本情况" xfId="462"/>
    <cellStyle name="好_2009年一般性转移支付标准工资_地方配套按人均增幅控制8.30xl" xfId="463"/>
    <cellStyle name="好_2006年基础数据" xfId="464"/>
    <cellStyle name="好_2006年全省财力计算表（中央、决算）" xfId="465"/>
    <cellStyle name="好_2006年水利统计指标统计表" xfId="466"/>
    <cellStyle name="好_奖励补助测算5.24冯铸" xfId="467"/>
    <cellStyle name="好_2006年在职人员情况" xfId="468"/>
    <cellStyle name="好_2007年可用财力" xfId="469"/>
    <cellStyle name="好_2007年政法部门业务指标" xfId="470"/>
    <cellStyle name="㼿㼿㼿㼿㼿㼿" xfId="471"/>
    <cellStyle name="好_2008云南省分县市中小学教职工统计表（教育厅提供）" xfId="472"/>
    <cellStyle name="好_2009年一般性转移支付标准工资" xfId="473"/>
    <cellStyle name="霓付_ +Foil &amp; -FOIL &amp; PAPER" xfId="474"/>
    <cellStyle name="好_2009年一般性转移支付标准工资_地方配套按人均增幅控制8.31（调整结案率后）xl" xfId="475"/>
    <cellStyle name="好_2009年一般性转移支付标准工资_奖励补助测算5.22测试" xfId="476"/>
    <cellStyle name="好_2009年一般性转移支付标准工资_奖励补助测算5.23新" xfId="477"/>
    <cellStyle name="好_2009年一般性转移支付标准工资_奖励补助测算5.24冯铸" xfId="478"/>
    <cellStyle name="好_2009年一般性转移支付标准工资_奖励补助测算7.23" xfId="479"/>
    <cellStyle name="好_2009年一般性转移支付标准工资_奖励补助测算7.25" xfId="480"/>
    <cellStyle name="好_2009年一般性转移支付标准工资_奖励补助测算7.25 (version 1) (version 1)" xfId="481"/>
    <cellStyle name="好_530623_2006年县级财政报表附表" xfId="482"/>
    <cellStyle name="好_卫生部门" xfId="483"/>
    <cellStyle name="好_530629_2006年县级财政报表附表" xfId="484"/>
    <cellStyle name="好_5334_2006年迪庆县级财政报表附表" xfId="485"/>
    <cellStyle name="好_Book1" xfId="486"/>
    <cellStyle name="好_Book1_1" xfId="487"/>
    <cellStyle name="千位分隔 2" xfId="488"/>
    <cellStyle name="好_Book1_银行账户情况表_2010年12月" xfId="489"/>
    <cellStyle name="好_财政供养人员" xfId="490"/>
    <cellStyle name="好_财政支出对上级的依赖程度" xfId="491"/>
    <cellStyle name="好_城建部门" xfId="492"/>
    <cellStyle name="汇总 2" xfId="493"/>
    <cellStyle name="好_地方配套按人均增幅控制8.30xl" xfId="494"/>
    <cellStyle name="注释 2" xfId="495"/>
    <cellStyle name="好_地方配套按人均增幅控制8.30一般预算平均增幅、人均可用财力平均增幅两次控制、社会治安系数调整、案件数调整xl" xfId="496"/>
    <cellStyle name="好_检验表（调整后）" xfId="497"/>
    <cellStyle name="好_奖励补助测算7.23" xfId="498"/>
    <cellStyle name="好_教师绩效工资测算表（离退休按各地上报数测算）2009年1月1日" xfId="499"/>
    <cellStyle name="好_教育厅提供义务教育及高中教师人数（2009年1月6日）" xfId="500"/>
    <cellStyle name="好_丽江汇总" xfId="501"/>
    <cellStyle name="好_文体广播部门" xfId="502"/>
    <cellStyle name="好_云南水利电力有限公司" xfId="503"/>
    <cellStyle name="好_下半年禁吸戒毒经费1000万元" xfId="504"/>
    <cellStyle name="好_县级公安机关公用经费标准奖励测算方案（定稿）" xfId="505"/>
    <cellStyle name="好_云南省2008年中小学教职工情况（教育厅提供20090101加工整理）" xfId="506"/>
    <cellStyle name="好_义务教育阶段教职工人数（教育厅提供最终）" xfId="507"/>
    <cellStyle name="好_云南农村义务教育统计表" xfId="508"/>
    <cellStyle name="好_云南省2008年转移支付测算——州市本级考核部分及政策性测算" xfId="509"/>
    <cellStyle name="后继超级链接" xfId="510"/>
    <cellStyle name="后继超链接" xfId="511"/>
    <cellStyle name="货币 2 2" xfId="512"/>
    <cellStyle name="貨幣_SGV" xfId="513"/>
    <cellStyle name="解释性文本 2" xfId="514"/>
    <cellStyle name="借出原因" xfId="515"/>
    <cellStyle name="链接单元格 2" xfId="516"/>
    <cellStyle name="普通_ 白土" xfId="517"/>
    <cellStyle name="千位[0]_ 方正PC" xfId="518"/>
    <cellStyle name="千位_ 方正PC" xfId="519"/>
    <cellStyle name="钎霖_4岿角利" xfId="520"/>
    <cellStyle name="强调文字颜色 2 2" xfId="521"/>
    <cellStyle name="强调文字颜色 3 2" xfId="522"/>
    <cellStyle name="数量" xfId="523"/>
    <cellStyle name="数字" xfId="524"/>
    <cellStyle name="㼿㼿㼿㼿㼿㼿㼿㼿㼿㼿㼿?" xfId="525"/>
    <cellStyle name="小数" xfId="526"/>
    <cellStyle name="寘嬫愗傝 [0.00]_Region Orders (2)" xfId="527"/>
    <cellStyle name="콤마_BOILER-CO1" xfId="528"/>
    <cellStyle name="통화 [0]_BOILER-CO1" xfId="529"/>
    <cellStyle name="표준_0N-HANDLING " xfId="5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5.625" style="47" customWidth="1"/>
    <col min="2" max="2" width="7.875" style="47" customWidth="1"/>
    <col min="3" max="3" width="4.625" style="47" customWidth="1"/>
    <col min="4" max="5" width="5.75390625" style="47" customWidth="1"/>
    <col min="6" max="6" width="9.625" style="47" customWidth="1"/>
    <col min="7" max="7" width="11.375" style="47" customWidth="1"/>
    <col min="8" max="8" width="19.625" style="47" customWidth="1"/>
    <col min="9" max="9" width="5.125" style="47" customWidth="1"/>
    <col min="10" max="10" width="6.50390625" style="47" customWidth="1"/>
    <col min="11" max="11" width="5.75390625" style="47" customWidth="1"/>
    <col min="12" max="12" width="15.00390625" style="47" customWidth="1"/>
    <col min="13" max="14" width="9.625" style="47" customWidth="1"/>
    <col min="15" max="15" width="12.125" style="47" customWidth="1"/>
    <col min="16" max="16384" width="9.00390625" style="47" customWidth="1"/>
  </cols>
  <sheetData>
    <row r="1" spans="1:15" ht="39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4.25">
      <c r="A2" s="49" t="s">
        <v>1</v>
      </c>
      <c r="B2" s="49" t="s">
        <v>2</v>
      </c>
      <c r="C2" s="50" t="s">
        <v>3</v>
      </c>
      <c r="D2" s="51" t="s">
        <v>4</v>
      </c>
      <c r="E2" s="52"/>
      <c r="F2" s="52"/>
      <c r="G2" s="52"/>
      <c r="H2" s="52"/>
      <c r="I2" s="60" t="s">
        <v>5</v>
      </c>
      <c r="J2" s="61" t="s">
        <v>6</v>
      </c>
      <c r="K2" s="62" t="s">
        <v>7</v>
      </c>
      <c r="L2" s="62" t="s">
        <v>8</v>
      </c>
      <c r="M2" s="62" t="s">
        <v>9</v>
      </c>
      <c r="N2" s="62" t="s">
        <v>10</v>
      </c>
      <c r="O2" s="62" t="s">
        <v>11</v>
      </c>
    </row>
    <row r="3" spans="1:15" ht="14.25">
      <c r="A3" s="53"/>
      <c r="B3" s="53"/>
      <c r="C3" s="50"/>
      <c r="D3" s="54" t="s">
        <v>12</v>
      </c>
      <c r="E3" s="54" t="s">
        <v>13</v>
      </c>
      <c r="F3" s="54" t="s">
        <v>14</v>
      </c>
      <c r="G3" s="54" t="s">
        <v>15</v>
      </c>
      <c r="H3" s="54" t="s">
        <v>16</v>
      </c>
      <c r="I3" s="63"/>
      <c r="J3" s="61"/>
      <c r="K3" s="64"/>
      <c r="L3" s="65"/>
      <c r="M3" s="65"/>
      <c r="N3" s="65"/>
      <c r="O3" s="65"/>
    </row>
    <row r="4" spans="1:15" ht="24" customHeight="1">
      <c r="A4" s="55" t="s">
        <v>17</v>
      </c>
      <c r="B4" s="56" t="s">
        <v>18</v>
      </c>
      <c r="C4" s="57" t="s">
        <v>19</v>
      </c>
      <c r="D4" s="58" t="s">
        <v>20</v>
      </c>
      <c r="E4" s="58" t="s">
        <v>21</v>
      </c>
      <c r="F4" s="59">
        <v>44013</v>
      </c>
      <c r="G4" s="58" t="s">
        <v>22</v>
      </c>
      <c r="H4" s="58" t="s">
        <v>23</v>
      </c>
      <c r="I4" s="66" t="s">
        <v>24</v>
      </c>
      <c r="J4" s="67" t="s">
        <v>25</v>
      </c>
      <c r="K4" s="67">
        <v>3</v>
      </c>
      <c r="L4" s="68" t="s">
        <v>26</v>
      </c>
      <c r="M4" s="68" t="s">
        <v>27</v>
      </c>
      <c r="N4" s="68" t="s">
        <v>27</v>
      </c>
      <c r="O4" s="68"/>
    </row>
    <row r="5" spans="1:15" ht="24" customHeight="1">
      <c r="A5" s="55" t="s">
        <v>28</v>
      </c>
      <c r="B5" s="56" t="s">
        <v>29</v>
      </c>
      <c r="C5" s="57" t="s">
        <v>30</v>
      </c>
      <c r="D5" s="58" t="s">
        <v>20</v>
      </c>
      <c r="E5" s="58" t="s">
        <v>21</v>
      </c>
      <c r="F5" s="59">
        <v>44013</v>
      </c>
      <c r="G5" s="58" t="s">
        <v>22</v>
      </c>
      <c r="H5" s="58" t="s">
        <v>31</v>
      </c>
      <c r="I5" s="66" t="s">
        <v>32</v>
      </c>
      <c r="J5" s="67" t="s">
        <v>33</v>
      </c>
      <c r="K5" s="67">
        <v>2</v>
      </c>
      <c r="L5" s="68" t="s">
        <v>26</v>
      </c>
      <c r="M5" s="68" t="s">
        <v>27</v>
      </c>
      <c r="N5" s="68" t="s">
        <v>27</v>
      </c>
      <c r="O5" s="69"/>
    </row>
    <row r="6" spans="1:15" ht="24" customHeight="1">
      <c r="A6" s="55" t="s">
        <v>34</v>
      </c>
      <c r="B6" s="56" t="s">
        <v>35</v>
      </c>
      <c r="C6" s="57" t="s">
        <v>30</v>
      </c>
      <c r="D6" s="58" t="s">
        <v>20</v>
      </c>
      <c r="E6" s="58" t="s">
        <v>21</v>
      </c>
      <c r="F6" s="59">
        <v>44013</v>
      </c>
      <c r="G6" s="58" t="s">
        <v>22</v>
      </c>
      <c r="H6" s="58" t="s">
        <v>36</v>
      </c>
      <c r="I6" s="66" t="s">
        <v>37</v>
      </c>
      <c r="J6" s="67" t="s">
        <v>38</v>
      </c>
      <c r="K6" s="67">
        <v>3</v>
      </c>
      <c r="L6" s="68" t="s">
        <v>26</v>
      </c>
      <c r="M6" s="68" t="s">
        <v>27</v>
      </c>
      <c r="N6" s="68" t="s">
        <v>27</v>
      </c>
      <c r="O6" s="69"/>
    </row>
    <row r="7" spans="1:15" ht="24" customHeight="1">
      <c r="A7" s="55" t="s">
        <v>39</v>
      </c>
      <c r="B7" s="56" t="s">
        <v>40</v>
      </c>
      <c r="C7" s="57" t="s">
        <v>30</v>
      </c>
      <c r="D7" s="58" t="s">
        <v>20</v>
      </c>
      <c r="E7" s="58" t="s">
        <v>21</v>
      </c>
      <c r="F7" s="59">
        <v>44013</v>
      </c>
      <c r="G7" s="58" t="s">
        <v>22</v>
      </c>
      <c r="H7" s="58" t="s">
        <v>36</v>
      </c>
      <c r="I7" s="66" t="s">
        <v>37</v>
      </c>
      <c r="J7" s="67" t="s">
        <v>41</v>
      </c>
      <c r="K7" s="67">
        <v>4</v>
      </c>
      <c r="L7" s="68" t="s">
        <v>26</v>
      </c>
      <c r="M7" s="68" t="s">
        <v>27</v>
      </c>
      <c r="N7" s="68" t="s">
        <v>27</v>
      </c>
      <c r="O7" s="69"/>
    </row>
    <row r="8" spans="1:15" ht="24" customHeight="1">
      <c r="A8" s="55" t="s">
        <v>42</v>
      </c>
      <c r="B8" s="56" t="s">
        <v>43</v>
      </c>
      <c r="C8" s="57" t="s">
        <v>19</v>
      </c>
      <c r="D8" s="58" t="s">
        <v>20</v>
      </c>
      <c r="E8" s="58" t="s">
        <v>21</v>
      </c>
      <c r="F8" s="59">
        <v>44013</v>
      </c>
      <c r="G8" s="58" t="s">
        <v>22</v>
      </c>
      <c r="H8" s="58" t="s">
        <v>44</v>
      </c>
      <c r="I8" s="66" t="s">
        <v>45</v>
      </c>
      <c r="J8" s="67" t="s">
        <v>46</v>
      </c>
      <c r="K8" s="67">
        <v>5</v>
      </c>
      <c r="L8" s="68" t="s">
        <v>26</v>
      </c>
      <c r="M8" s="68" t="s">
        <v>27</v>
      </c>
      <c r="N8" s="68" t="s">
        <v>27</v>
      </c>
      <c r="O8" s="69"/>
    </row>
    <row r="9" spans="1:15" ht="24" customHeight="1">
      <c r="A9" s="55" t="s">
        <v>47</v>
      </c>
      <c r="B9" s="56" t="s">
        <v>48</v>
      </c>
      <c r="C9" s="57" t="s">
        <v>19</v>
      </c>
      <c r="D9" s="58" t="s">
        <v>20</v>
      </c>
      <c r="E9" s="58" t="s">
        <v>21</v>
      </c>
      <c r="F9" s="59">
        <v>44013</v>
      </c>
      <c r="G9" s="58" t="s">
        <v>22</v>
      </c>
      <c r="H9" s="58" t="s">
        <v>49</v>
      </c>
      <c r="I9" s="66" t="s">
        <v>50</v>
      </c>
      <c r="J9" s="67" t="s">
        <v>51</v>
      </c>
      <c r="K9" s="67">
        <v>1</v>
      </c>
      <c r="L9" s="68" t="s">
        <v>52</v>
      </c>
      <c r="M9" s="68" t="s">
        <v>27</v>
      </c>
      <c r="N9" s="68" t="s">
        <v>27</v>
      </c>
      <c r="O9" s="69"/>
    </row>
    <row r="10" spans="1:15" ht="24" customHeight="1">
      <c r="A10" s="55" t="s">
        <v>53</v>
      </c>
      <c r="B10" s="56" t="s">
        <v>54</v>
      </c>
      <c r="C10" s="57" t="s">
        <v>30</v>
      </c>
      <c r="D10" s="58" t="s">
        <v>20</v>
      </c>
      <c r="E10" s="58" t="s">
        <v>21</v>
      </c>
      <c r="F10" s="59">
        <v>44013</v>
      </c>
      <c r="G10" s="58" t="s">
        <v>22</v>
      </c>
      <c r="H10" s="58" t="s">
        <v>31</v>
      </c>
      <c r="I10" s="66" t="s">
        <v>32</v>
      </c>
      <c r="J10" s="67" t="s">
        <v>55</v>
      </c>
      <c r="K10" s="67">
        <v>2</v>
      </c>
      <c r="L10" s="68" t="s">
        <v>56</v>
      </c>
      <c r="M10" s="68" t="s">
        <v>27</v>
      </c>
      <c r="N10" s="68" t="s">
        <v>57</v>
      </c>
      <c r="O10" s="68" t="s">
        <v>57</v>
      </c>
    </row>
  </sheetData>
  <sheetProtection/>
  <mergeCells count="12">
    <mergeCell ref="A1:O1"/>
    <mergeCell ref="D2:H2"/>
    <mergeCell ref="A2:A3"/>
    <mergeCell ref="B2:B3"/>
    <mergeCell ref="C2:C3"/>
    <mergeCell ref="I2:I3"/>
    <mergeCell ref="J2:J3"/>
    <mergeCell ref="K2:K3"/>
    <mergeCell ref="L2:L3"/>
    <mergeCell ref="M2:M3"/>
    <mergeCell ref="N2:N3"/>
    <mergeCell ref="O2:O3"/>
  </mergeCells>
  <dataValidations count="5">
    <dataValidation type="list" allowBlank="1" showInputMessage="1" showErrorMessage="1" sqref="D4 D5:D8 D9:D10">
      <formula1>"博士,研究生,本科,大专,中专,中职"</formula1>
    </dataValidation>
    <dataValidation type="list" allowBlank="1" showInputMessage="1" showErrorMessage="1" sqref="E4 E5:E8 E9:E10">
      <formula1>"无,学士,硕士,博士"</formula1>
    </dataValidation>
    <dataValidation allowBlank="1" showInputMessage="1" showErrorMessage="1" promptTitle="注意：" prompt="&#10;请按照考生提供的《毕业证》的院校名称完整填写" sqref="G4 G8 G9 G10 G5:G7"/>
    <dataValidation type="list" allowBlank="1" showInputMessage="1" showErrorMessage="1" promptTitle="非常重要" prompt="&#10;请校对！" errorTitle="错误" error="请认真校对职位代码。非常重要！" sqref="I4 I5:I8 I9:I10">
      <formula1>岗位代码源</formula1>
    </dataValidation>
    <dataValidation allowBlank="1" showInputMessage="1" showErrorMessage="1" promptTitle="请按格式录入" prompt="&#10;如：某考生于2002年7月毕业&#10;则输入：2002-7 &#10; 或 2002/7&#10; 或 2002年7月" sqref="F4:F10"/>
  </dataValidations>
  <printOptions horizontalCentered="1"/>
  <pageMargins left="0.275" right="0.2361111111111111" top="0.61" bottom="0.47" header="0.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72"/>
  <sheetViews>
    <sheetView showZeros="0" zoomScaleSheetLayoutView="100" workbookViewId="0" topLeftCell="D76">
      <selection activeCell="G8" sqref="G8"/>
    </sheetView>
  </sheetViews>
  <sheetFormatPr defaultColWidth="9.00390625" defaultRowHeight="14.25"/>
  <cols>
    <col min="1" max="1" width="4.875" style="5" hidden="1" customWidth="1"/>
    <col min="2" max="2" width="5.875" style="5" hidden="1" customWidth="1"/>
    <col min="3" max="3" width="4.00390625" style="6" hidden="1" customWidth="1"/>
    <col min="4" max="4" width="8.75390625" style="5" customWidth="1"/>
    <col min="5" max="5" width="3.875" style="7" customWidth="1"/>
    <col min="6" max="6" width="17.375" style="8" customWidth="1"/>
    <col min="7" max="7" width="27.625" style="9" customWidth="1"/>
    <col min="8" max="8" width="4.75390625" style="10" customWidth="1"/>
    <col min="9" max="9" width="6.625" style="11" customWidth="1"/>
    <col min="10" max="10" width="7.625" style="10" customWidth="1"/>
    <col min="11" max="11" width="6.00390625" style="12" customWidth="1"/>
    <col min="12" max="12" width="5.00390625" style="10" customWidth="1"/>
    <col min="13" max="13" width="5.50390625" style="10" customWidth="1"/>
    <col min="14" max="14" width="5.625" style="10" customWidth="1"/>
    <col min="15" max="15" width="7.625" style="13" customWidth="1"/>
    <col min="16" max="16" width="6.00390625" style="14" customWidth="1"/>
    <col min="17" max="16384" width="9.00390625" style="14" customWidth="1"/>
  </cols>
  <sheetData>
    <row r="1" spans="1:15" ht="42.75" customHeight="1">
      <c r="A1" s="15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9.75" customHeight="1">
      <c r="A3" s="18"/>
      <c r="B3" s="19"/>
      <c r="C3" s="19"/>
      <c r="D3" s="19"/>
      <c r="E3" s="19"/>
      <c r="F3" s="19"/>
      <c r="G3" s="19"/>
      <c r="H3" s="20"/>
      <c r="I3" s="32"/>
      <c r="J3" s="33"/>
      <c r="K3" s="34"/>
      <c r="L3" s="33"/>
      <c r="M3" s="33"/>
      <c r="N3" s="33"/>
      <c r="O3" s="35"/>
    </row>
    <row r="4" spans="1:15" ht="99.75" customHeight="1">
      <c r="A4" s="21" t="s">
        <v>59</v>
      </c>
      <c r="B4" s="21" t="s">
        <v>60</v>
      </c>
      <c r="C4" s="21" t="s">
        <v>61</v>
      </c>
      <c r="D4" s="21" t="s">
        <v>62</v>
      </c>
      <c r="E4" s="22" t="s">
        <v>5</v>
      </c>
      <c r="F4" s="23" t="s">
        <v>63</v>
      </c>
      <c r="G4" s="21" t="s">
        <v>64</v>
      </c>
      <c r="H4" s="24" t="s">
        <v>65</v>
      </c>
      <c r="I4" s="36" t="s">
        <v>66</v>
      </c>
      <c r="J4" s="37" t="s">
        <v>67</v>
      </c>
      <c r="K4" s="37" t="s">
        <v>68</v>
      </c>
      <c r="L4" s="37" t="s">
        <v>69</v>
      </c>
      <c r="M4" s="37" t="s">
        <v>70</v>
      </c>
      <c r="N4" s="37" t="s">
        <v>71</v>
      </c>
      <c r="O4" s="38" t="s">
        <v>72</v>
      </c>
    </row>
    <row r="5" spans="1:15" s="4" customFormat="1" ht="27.75" customHeight="1">
      <c r="A5" s="25"/>
      <c r="B5" s="25"/>
      <c r="C5" s="26"/>
      <c r="D5" s="26" t="s">
        <v>73</v>
      </c>
      <c r="E5" s="27" t="s">
        <v>24</v>
      </c>
      <c r="F5" s="28" t="s">
        <v>74</v>
      </c>
      <c r="G5" s="29" t="s">
        <v>75</v>
      </c>
      <c r="H5" s="30">
        <v>1</v>
      </c>
      <c r="I5" s="39" t="str">
        <f>A5&amp;C5&amp;E5</f>
        <v>A01</v>
      </c>
      <c r="J5" s="40" t="e">
        <f aca="true" t="shared" si="0" ref="J5:J36">VLOOKUP(I5,报名结果表,1,FALSE)</f>
        <v>#NAME?</v>
      </c>
      <c r="K5" s="40" t="e">
        <f aca="true" t="shared" si="1" ref="K5:K36">VLOOKUP(I5,报名结果表,7,FALSE)</f>
        <v>#NAME?</v>
      </c>
      <c r="L5" s="41">
        <f>H5</f>
        <v>1</v>
      </c>
      <c r="M5" s="42" t="e">
        <f>IF((K5&gt;=(L5*3)),,IF(K5&lt;3,L5,))</f>
        <v>#NAME?</v>
      </c>
      <c r="N5" s="42" t="e">
        <f>IF((K5&gt;=(L5*3)),,IF(K5&lt;3,,L5-INT(K5/3)))</f>
        <v>#NAME?</v>
      </c>
      <c r="O5" s="42" t="e">
        <f>L5-M5-N5</f>
        <v>#NAME?</v>
      </c>
    </row>
    <row r="6" spans="1:15" s="4" customFormat="1" ht="27.75" customHeight="1">
      <c r="A6" s="25"/>
      <c r="B6" s="25"/>
      <c r="C6" s="26"/>
      <c r="D6" s="26" t="s">
        <v>73</v>
      </c>
      <c r="E6" s="27" t="s">
        <v>32</v>
      </c>
      <c r="F6" s="28" t="s">
        <v>76</v>
      </c>
      <c r="G6" s="29" t="s">
        <v>77</v>
      </c>
      <c r="H6" s="30">
        <v>1</v>
      </c>
      <c r="I6" s="39" t="str">
        <f aca="true" t="shared" si="2" ref="I6:I69">A6&amp;C6&amp;E6</f>
        <v>A02</v>
      </c>
      <c r="J6" s="40" t="e">
        <f t="shared" si="0"/>
        <v>#NAME?</v>
      </c>
      <c r="K6" s="40" t="e">
        <f t="shared" si="1"/>
        <v>#NAME?</v>
      </c>
      <c r="L6" s="41">
        <f aca="true" t="shared" si="3" ref="L6:L69">H6</f>
        <v>1</v>
      </c>
      <c r="M6" s="42" t="e">
        <f aca="true" t="shared" si="4" ref="M6:M69">IF((K6&gt;=(L6*3)),,IF(K6&lt;3,L6,))</f>
        <v>#NAME?</v>
      </c>
      <c r="N6" s="42" t="e">
        <f aca="true" t="shared" si="5" ref="N6:N69">IF((K6&gt;=(L6*3)),,IF(K6&lt;3,,L6-INT(K6/3)))</f>
        <v>#NAME?</v>
      </c>
      <c r="O6" s="42" t="e">
        <f aca="true" t="shared" si="6" ref="O6:O69">L6-M6-N6</f>
        <v>#NAME?</v>
      </c>
    </row>
    <row r="7" spans="1:15" s="4" customFormat="1" ht="27.75" customHeight="1">
      <c r="A7" s="25"/>
      <c r="B7" s="25"/>
      <c r="C7" s="26"/>
      <c r="D7" s="26" t="s">
        <v>73</v>
      </c>
      <c r="E7" s="27" t="s">
        <v>50</v>
      </c>
      <c r="F7" s="28" t="s">
        <v>76</v>
      </c>
      <c r="G7" s="29" t="s">
        <v>78</v>
      </c>
      <c r="H7" s="30">
        <v>1</v>
      </c>
      <c r="I7" s="39" t="str">
        <f t="shared" si="2"/>
        <v>A03</v>
      </c>
      <c r="J7" s="40" t="e">
        <f t="shared" si="0"/>
        <v>#NAME?</v>
      </c>
      <c r="K7" s="40" t="e">
        <f t="shared" si="1"/>
        <v>#NAME?</v>
      </c>
      <c r="L7" s="41">
        <f t="shared" si="3"/>
        <v>1</v>
      </c>
      <c r="M7" s="42" t="e">
        <f t="shared" si="4"/>
        <v>#NAME?</v>
      </c>
      <c r="N7" s="42" t="e">
        <f t="shared" si="5"/>
        <v>#NAME?</v>
      </c>
      <c r="O7" s="42" t="e">
        <f t="shared" si="6"/>
        <v>#NAME?</v>
      </c>
    </row>
    <row r="8" spans="1:15" s="4" customFormat="1" ht="27.75" customHeight="1">
      <c r="A8" s="25"/>
      <c r="B8" s="25"/>
      <c r="C8" s="26"/>
      <c r="D8" s="26" t="s">
        <v>73</v>
      </c>
      <c r="E8" s="27" t="s">
        <v>79</v>
      </c>
      <c r="F8" s="28" t="s">
        <v>80</v>
      </c>
      <c r="G8" s="29" t="s">
        <v>81</v>
      </c>
      <c r="H8" s="30">
        <v>1</v>
      </c>
      <c r="I8" s="39" t="str">
        <f t="shared" si="2"/>
        <v>A04</v>
      </c>
      <c r="J8" s="40" t="e">
        <f t="shared" si="0"/>
        <v>#NAME?</v>
      </c>
      <c r="K8" s="40" t="e">
        <f t="shared" si="1"/>
        <v>#NAME?</v>
      </c>
      <c r="L8" s="41">
        <f t="shared" si="3"/>
        <v>1</v>
      </c>
      <c r="M8" s="42" t="e">
        <f t="shared" si="4"/>
        <v>#NAME?</v>
      </c>
      <c r="N8" s="42" t="e">
        <f t="shared" si="5"/>
        <v>#NAME?</v>
      </c>
      <c r="O8" s="42" t="e">
        <f t="shared" si="6"/>
        <v>#NAME?</v>
      </c>
    </row>
    <row r="9" spans="1:15" s="4" customFormat="1" ht="27.75" customHeight="1">
      <c r="A9" s="25"/>
      <c r="B9" s="25"/>
      <c r="C9" s="26"/>
      <c r="D9" s="26" t="s">
        <v>73</v>
      </c>
      <c r="E9" s="27" t="s">
        <v>37</v>
      </c>
      <c r="F9" s="28" t="s">
        <v>80</v>
      </c>
      <c r="G9" s="29" t="s">
        <v>81</v>
      </c>
      <c r="H9" s="30">
        <v>1</v>
      </c>
      <c r="I9" s="39" t="str">
        <f t="shared" si="2"/>
        <v>A05</v>
      </c>
      <c r="J9" s="40" t="e">
        <f t="shared" si="0"/>
        <v>#NAME?</v>
      </c>
      <c r="K9" s="40" t="e">
        <f t="shared" si="1"/>
        <v>#NAME?</v>
      </c>
      <c r="L9" s="41">
        <f t="shared" si="3"/>
        <v>1</v>
      </c>
      <c r="M9" s="42" t="e">
        <f t="shared" si="4"/>
        <v>#NAME?</v>
      </c>
      <c r="N9" s="42" t="e">
        <f t="shared" si="5"/>
        <v>#NAME?</v>
      </c>
      <c r="O9" s="42" t="e">
        <f t="shared" si="6"/>
        <v>#NAME?</v>
      </c>
    </row>
    <row r="10" spans="1:15" s="4" customFormat="1" ht="27.75" customHeight="1">
      <c r="A10" s="25"/>
      <c r="B10" s="25"/>
      <c r="C10" s="26"/>
      <c r="D10" s="26" t="s">
        <v>73</v>
      </c>
      <c r="E10" s="27" t="s">
        <v>82</v>
      </c>
      <c r="F10" s="28" t="s">
        <v>80</v>
      </c>
      <c r="G10" s="29" t="s">
        <v>81</v>
      </c>
      <c r="H10" s="30">
        <v>1</v>
      </c>
      <c r="I10" s="39" t="str">
        <f t="shared" si="2"/>
        <v>A06</v>
      </c>
      <c r="J10" s="40" t="e">
        <f t="shared" si="0"/>
        <v>#NAME?</v>
      </c>
      <c r="K10" s="40" t="e">
        <f t="shared" si="1"/>
        <v>#NAME?</v>
      </c>
      <c r="L10" s="41">
        <f t="shared" si="3"/>
        <v>1</v>
      </c>
      <c r="M10" s="42" t="e">
        <f t="shared" si="4"/>
        <v>#NAME?</v>
      </c>
      <c r="N10" s="42" t="e">
        <f t="shared" si="5"/>
        <v>#NAME?</v>
      </c>
      <c r="O10" s="42" t="e">
        <f t="shared" si="6"/>
        <v>#NAME?</v>
      </c>
    </row>
    <row r="11" spans="1:15" s="4" customFormat="1" ht="27.75" customHeight="1">
      <c r="A11" s="25"/>
      <c r="B11" s="25"/>
      <c r="C11" s="26"/>
      <c r="D11" s="26" t="s">
        <v>73</v>
      </c>
      <c r="E11" s="27" t="s">
        <v>45</v>
      </c>
      <c r="F11" s="28" t="s">
        <v>83</v>
      </c>
      <c r="G11" s="29" t="s">
        <v>84</v>
      </c>
      <c r="H11" s="30">
        <v>2</v>
      </c>
      <c r="I11" s="39" t="str">
        <f t="shared" si="2"/>
        <v>A07</v>
      </c>
      <c r="J11" s="40" t="e">
        <f t="shared" si="0"/>
        <v>#NAME?</v>
      </c>
      <c r="K11" s="40" t="e">
        <f t="shared" si="1"/>
        <v>#NAME?</v>
      </c>
      <c r="L11" s="41">
        <f t="shared" si="3"/>
        <v>2</v>
      </c>
      <c r="M11" s="42" t="e">
        <f t="shared" si="4"/>
        <v>#NAME?</v>
      </c>
      <c r="N11" s="42" t="e">
        <f t="shared" si="5"/>
        <v>#NAME?</v>
      </c>
      <c r="O11" s="42" t="e">
        <f t="shared" si="6"/>
        <v>#NAME?</v>
      </c>
    </row>
    <row r="12" spans="1:15" s="4" customFormat="1" ht="27.75" customHeight="1">
      <c r="A12" s="25"/>
      <c r="B12" s="25"/>
      <c r="C12" s="26"/>
      <c r="D12" s="26" t="s">
        <v>73</v>
      </c>
      <c r="E12" s="27" t="s">
        <v>85</v>
      </c>
      <c r="F12" s="28" t="s">
        <v>86</v>
      </c>
      <c r="G12" s="29" t="s">
        <v>87</v>
      </c>
      <c r="H12" s="30">
        <v>1</v>
      </c>
      <c r="I12" s="39" t="str">
        <f t="shared" si="2"/>
        <v>A08</v>
      </c>
      <c r="J12" s="40" t="e">
        <f t="shared" si="0"/>
        <v>#NAME?</v>
      </c>
      <c r="K12" s="40" t="e">
        <f t="shared" si="1"/>
        <v>#NAME?</v>
      </c>
      <c r="L12" s="41">
        <f t="shared" si="3"/>
        <v>1</v>
      </c>
      <c r="M12" s="42" t="e">
        <f t="shared" si="4"/>
        <v>#NAME?</v>
      </c>
      <c r="N12" s="42" t="e">
        <f t="shared" si="5"/>
        <v>#NAME?</v>
      </c>
      <c r="O12" s="42" t="e">
        <f t="shared" si="6"/>
        <v>#NAME?</v>
      </c>
    </row>
    <row r="13" spans="1:15" s="4" customFormat="1" ht="27.75" customHeight="1">
      <c r="A13" s="25"/>
      <c r="B13" s="25"/>
      <c r="C13" s="26"/>
      <c r="D13" s="26" t="s">
        <v>73</v>
      </c>
      <c r="E13" s="27" t="s">
        <v>88</v>
      </c>
      <c r="F13" s="28" t="s">
        <v>89</v>
      </c>
      <c r="G13" s="31" t="s">
        <v>90</v>
      </c>
      <c r="H13" s="30">
        <v>2</v>
      </c>
      <c r="I13" s="39" t="str">
        <f t="shared" si="2"/>
        <v>A09</v>
      </c>
      <c r="J13" s="40" t="e">
        <f t="shared" si="0"/>
        <v>#NAME?</v>
      </c>
      <c r="K13" s="40" t="e">
        <f t="shared" si="1"/>
        <v>#NAME?</v>
      </c>
      <c r="L13" s="41">
        <f t="shared" si="3"/>
        <v>2</v>
      </c>
      <c r="M13" s="42" t="e">
        <f t="shared" si="4"/>
        <v>#NAME?</v>
      </c>
      <c r="N13" s="42" t="e">
        <f t="shared" si="5"/>
        <v>#NAME?</v>
      </c>
      <c r="O13" s="42" t="e">
        <f t="shared" si="6"/>
        <v>#NAME?</v>
      </c>
    </row>
    <row r="14" spans="1:15" s="4" customFormat="1" ht="27.75" customHeight="1">
      <c r="A14" s="25"/>
      <c r="B14" s="25"/>
      <c r="C14" s="26"/>
      <c r="D14" s="26" t="s">
        <v>73</v>
      </c>
      <c r="E14" s="27" t="s">
        <v>91</v>
      </c>
      <c r="F14" s="28" t="s">
        <v>92</v>
      </c>
      <c r="G14" s="31" t="s">
        <v>93</v>
      </c>
      <c r="H14" s="30">
        <v>1</v>
      </c>
      <c r="I14" s="39" t="str">
        <f t="shared" si="2"/>
        <v>A10</v>
      </c>
      <c r="J14" s="40" t="e">
        <f t="shared" si="0"/>
        <v>#NAME?</v>
      </c>
      <c r="K14" s="40" t="e">
        <f t="shared" si="1"/>
        <v>#NAME?</v>
      </c>
      <c r="L14" s="41">
        <f t="shared" si="3"/>
        <v>1</v>
      </c>
      <c r="M14" s="42" t="e">
        <f t="shared" si="4"/>
        <v>#NAME?</v>
      </c>
      <c r="N14" s="42" t="e">
        <f t="shared" si="5"/>
        <v>#NAME?</v>
      </c>
      <c r="O14" s="42" t="e">
        <f t="shared" si="6"/>
        <v>#NAME?</v>
      </c>
    </row>
    <row r="15" spans="1:15" s="4" customFormat="1" ht="27.75" customHeight="1">
      <c r="A15" s="25"/>
      <c r="B15" s="25"/>
      <c r="C15" s="26"/>
      <c r="D15" s="26" t="s">
        <v>73</v>
      </c>
      <c r="E15" s="27" t="s">
        <v>94</v>
      </c>
      <c r="F15" s="28" t="s">
        <v>95</v>
      </c>
      <c r="G15" s="31" t="s">
        <v>96</v>
      </c>
      <c r="H15" s="30">
        <v>1</v>
      </c>
      <c r="I15" s="39" t="str">
        <f t="shared" si="2"/>
        <v>A11</v>
      </c>
      <c r="J15" s="40" t="e">
        <f t="shared" si="0"/>
        <v>#NAME?</v>
      </c>
      <c r="K15" s="40" t="e">
        <f t="shared" si="1"/>
        <v>#NAME?</v>
      </c>
      <c r="L15" s="41">
        <f t="shared" si="3"/>
        <v>1</v>
      </c>
      <c r="M15" s="42" t="e">
        <f t="shared" si="4"/>
        <v>#NAME?</v>
      </c>
      <c r="N15" s="42" t="e">
        <f t="shared" si="5"/>
        <v>#NAME?</v>
      </c>
      <c r="O15" s="42" t="e">
        <f t="shared" si="6"/>
        <v>#NAME?</v>
      </c>
    </row>
    <row r="16" spans="1:15" s="4" customFormat="1" ht="27.75" customHeight="1">
      <c r="A16" s="25"/>
      <c r="B16" s="25"/>
      <c r="C16" s="26"/>
      <c r="D16" s="26" t="s">
        <v>73</v>
      </c>
      <c r="E16" s="27" t="s">
        <v>97</v>
      </c>
      <c r="F16" s="28" t="s">
        <v>98</v>
      </c>
      <c r="G16" s="31" t="s">
        <v>99</v>
      </c>
      <c r="H16" s="30">
        <v>1</v>
      </c>
      <c r="I16" s="39" t="str">
        <f t="shared" si="2"/>
        <v>A12</v>
      </c>
      <c r="J16" s="40" t="e">
        <f t="shared" si="0"/>
        <v>#NAME?</v>
      </c>
      <c r="K16" s="40" t="e">
        <f t="shared" si="1"/>
        <v>#NAME?</v>
      </c>
      <c r="L16" s="41">
        <f t="shared" si="3"/>
        <v>1</v>
      </c>
      <c r="M16" s="42" t="e">
        <f t="shared" si="4"/>
        <v>#NAME?</v>
      </c>
      <c r="N16" s="42" t="e">
        <f t="shared" si="5"/>
        <v>#NAME?</v>
      </c>
      <c r="O16" s="42" t="e">
        <f t="shared" si="6"/>
        <v>#NAME?</v>
      </c>
    </row>
    <row r="17" spans="1:15" s="4" customFormat="1" ht="27.75" customHeight="1">
      <c r="A17" s="25"/>
      <c r="B17" s="25"/>
      <c r="C17" s="26"/>
      <c r="D17" s="26" t="s">
        <v>73</v>
      </c>
      <c r="E17" s="27" t="s">
        <v>100</v>
      </c>
      <c r="F17" s="28" t="s">
        <v>101</v>
      </c>
      <c r="G17" s="31" t="s">
        <v>102</v>
      </c>
      <c r="H17" s="30">
        <v>2</v>
      </c>
      <c r="I17" s="39" t="str">
        <f t="shared" si="2"/>
        <v>A13</v>
      </c>
      <c r="J17" s="40" t="e">
        <f t="shared" si="0"/>
        <v>#NAME?</v>
      </c>
      <c r="K17" s="40" t="e">
        <f t="shared" si="1"/>
        <v>#NAME?</v>
      </c>
      <c r="L17" s="41">
        <f t="shared" si="3"/>
        <v>2</v>
      </c>
      <c r="M17" s="42" t="e">
        <f t="shared" si="4"/>
        <v>#NAME?</v>
      </c>
      <c r="N17" s="42" t="e">
        <f t="shared" si="5"/>
        <v>#NAME?</v>
      </c>
      <c r="O17" s="42" t="e">
        <f t="shared" si="6"/>
        <v>#NAME?</v>
      </c>
    </row>
    <row r="18" spans="1:15" s="4" customFormat="1" ht="27.75" customHeight="1">
      <c r="A18" s="25"/>
      <c r="B18" s="25"/>
      <c r="C18" s="26"/>
      <c r="D18" s="26" t="s">
        <v>73</v>
      </c>
      <c r="E18" s="27" t="s">
        <v>103</v>
      </c>
      <c r="F18" s="28" t="s">
        <v>104</v>
      </c>
      <c r="G18" s="31" t="s">
        <v>105</v>
      </c>
      <c r="H18" s="30">
        <v>1</v>
      </c>
      <c r="I18" s="39" t="str">
        <f t="shared" si="2"/>
        <v>A14</v>
      </c>
      <c r="J18" s="40" t="e">
        <f t="shared" si="0"/>
        <v>#NAME?</v>
      </c>
      <c r="K18" s="40" t="e">
        <f t="shared" si="1"/>
        <v>#NAME?</v>
      </c>
      <c r="L18" s="41">
        <f t="shared" si="3"/>
        <v>1</v>
      </c>
      <c r="M18" s="42" t="e">
        <f t="shared" si="4"/>
        <v>#NAME?</v>
      </c>
      <c r="N18" s="42" t="e">
        <f t="shared" si="5"/>
        <v>#NAME?</v>
      </c>
      <c r="O18" s="42" t="e">
        <f t="shared" si="6"/>
        <v>#NAME?</v>
      </c>
    </row>
    <row r="19" spans="1:15" ht="27.75" customHeight="1">
      <c r="A19" s="25"/>
      <c r="B19" s="25"/>
      <c r="C19" s="26"/>
      <c r="D19" s="26" t="s">
        <v>73</v>
      </c>
      <c r="E19" s="27" t="s">
        <v>106</v>
      </c>
      <c r="F19" s="28" t="s">
        <v>107</v>
      </c>
      <c r="G19" s="31" t="s">
        <v>108</v>
      </c>
      <c r="H19" s="30">
        <v>1</v>
      </c>
      <c r="I19" s="39" t="str">
        <f t="shared" si="2"/>
        <v>A15</v>
      </c>
      <c r="J19" s="40" t="e">
        <f t="shared" si="0"/>
        <v>#NAME?</v>
      </c>
      <c r="K19" s="40" t="e">
        <f t="shared" si="1"/>
        <v>#NAME?</v>
      </c>
      <c r="L19" s="41">
        <f t="shared" si="3"/>
        <v>1</v>
      </c>
      <c r="M19" s="42" t="e">
        <f t="shared" si="4"/>
        <v>#NAME?</v>
      </c>
      <c r="N19" s="42" t="e">
        <f t="shared" si="5"/>
        <v>#NAME?</v>
      </c>
      <c r="O19" s="42" t="e">
        <f t="shared" si="6"/>
        <v>#NAME?</v>
      </c>
    </row>
    <row r="20" spans="1:15" ht="27.75" customHeight="1">
      <c r="A20" s="25"/>
      <c r="B20" s="25"/>
      <c r="C20" s="26"/>
      <c r="D20" s="26" t="s">
        <v>73</v>
      </c>
      <c r="E20" s="27" t="s">
        <v>109</v>
      </c>
      <c r="F20" s="28" t="s">
        <v>110</v>
      </c>
      <c r="G20" s="29" t="s">
        <v>111</v>
      </c>
      <c r="H20" s="30">
        <v>1</v>
      </c>
      <c r="I20" s="39" t="str">
        <f t="shared" si="2"/>
        <v>A16</v>
      </c>
      <c r="J20" s="40" t="e">
        <f t="shared" si="0"/>
        <v>#NAME?</v>
      </c>
      <c r="K20" s="40" t="e">
        <f t="shared" si="1"/>
        <v>#NAME?</v>
      </c>
      <c r="L20" s="41">
        <f t="shared" si="3"/>
        <v>1</v>
      </c>
      <c r="M20" s="42" t="e">
        <f t="shared" si="4"/>
        <v>#NAME?</v>
      </c>
      <c r="N20" s="42" t="e">
        <f t="shared" si="5"/>
        <v>#NAME?</v>
      </c>
      <c r="O20" s="42" t="e">
        <f t="shared" si="6"/>
        <v>#NAME?</v>
      </c>
    </row>
    <row r="21" spans="1:15" ht="27.75" customHeight="1">
      <c r="A21" s="25"/>
      <c r="B21" s="25"/>
      <c r="C21" s="26"/>
      <c r="D21" s="26" t="s">
        <v>73</v>
      </c>
      <c r="E21" s="27" t="s">
        <v>112</v>
      </c>
      <c r="F21" s="28" t="s">
        <v>113</v>
      </c>
      <c r="G21" s="29" t="s">
        <v>111</v>
      </c>
      <c r="H21" s="30">
        <v>1</v>
      </c>
      <c r="I21" s="39" t="str">
        <f t="shared" si="2"/>
        <v>A17</v>
      </c>
      <c r="J21" s="40" t="e">
        <f t="shared" si="0"/>
        <v>#NAME?</v>
      </c>
      <c r="K21" s="40" t="e">
        <f t="shared" si="1"/>
        <v>#NAME?</v>
      </c>
      <c r="L21" s="41">
        <f t="shared" si="3"/>
        <v>1</v>
      </c>
      <c r="M21" s="42" t="e">
        <f t="shared" si="4"/>
        <v>#NAME?</v>
      </c>
      <c r="N21" s="42" t="e">
        <f t="shared" si="5"/>
        <v>#NAME?</v>
      </c>
      <c r="O21" s="42" t="e">
        <f t="shared" si="6"/>
        <v>#NAME?</v>
      </c>
    </row>
    <row r="22" spans="1:15" ht="27.75" customHeight="1">
      <c r="A22" s="25"/>
      <c r="B22" s="25"/>
      <c r="C22" s="26"/>
      <c r="D22" s="26" t="s">
        <v>114</v>
      </c>
      <c r="E22" s="27" t="s">
        <v>115</v>
      </c>
      <c r="F22" s="28" t="s">
        <v>26</v>
      </c>
      <c r="G22" s="29" t="s">
        <v>116</v>
      </c>
      <c r="H22" s="30">
        <v>1</v>
      </c>
      <c r="I22" s="39" t="str">
        <f t="shared" si="2"/>
        <v>B01</v>
      </c>
      <c r="J22" s="40" t="e">
        <f t="shared" si="0"/>
        <v>#NAME?</v>
      </c>
      <c r="K22" s="40" t="e">
        <f t="shared" si="1"/>
        <v>#NAME?</v>
      </c>
      <c r="L22" s="41">
        <f t="shared" si="3"/>
        <v>1</v>
      </c>
      <c r="M22" s="42" t="e">
        <f t="shared" si="4"/>
        <v>#NAME?</v>
      </c>
      <c r="N22" s="42" t="e">
        <f t="shared" si="5"/>
        <v>#NAME?</v>
      </c>
      <c r="O22" s="42" t="e">
        <f t="shared" si="6"/>
        <v>#NAME?</v>
      </c>
    </row>
    <row r="23" spans="1:15" ht="27.75" customHeight="1">
      <c r="A23" s="25"/>
      <c r="B23" s="25"/>
      <c r="C23" s="26"/>
      <c r="D23" s="26" t="s">
        <v>114</v>
      </c>
      <c r="E23" s="27" t="s">
        <v>117</v>
      </c>
      <c r="F23" s="28" t="s">
        <v>26</v>
      </c>
      <c r="G23" s="29" t="s">
        <v>118</v>
      </c>
      <c r="H23" s="30">
        <v>2</v>
      </c>
      <c r="I23" s="39" t="str">
        <f t="shared" si="2"/>
        <v>B02</v>
      </c>
      <c r="J23" s="40" t="e">
        <f t="shared" si="0"/>
        <v>#NAME?</v>
      </c>
      <c r="K23" s="40" t="e">
        <f t="shared" si="1"/>
        <v>#NAME?</v>
      </c>
      <c r="L23" s="41">
        <f t="shared" si="3"/>
        <v>2</v>
      </c>
      <c r="M23" s="42" t="e">
        <f t="shared" si="4"/>
        <v>#NAME?</v>
      </c>
      <c r="N23" s="42" t="e">
        <f t="shared" si="5"/>
        <v>#NAME?</v>
      </c>
      <c r="O23" s="42" t="e">
        <f t="shared" si="6"/>
        <v>#NAME?</v>
      </c>
    </row>
    <row r="24" spans="1:15" ht="27.75" customHeight="1">
      <c r="A24" s="25"/>
      <c r="B24" s="25"/>
      <c r="C24" s="26"/>
      <c r="D24" s="26" t="s">
        <v>114</v>
      </c>
      <c r="E24" s="27" t="s">
        <v>119</v>
      </c>
      <c r="F24" s="28" t="s">
        <v>26</v>
      </c>
      <c r="G24" s="29" t="s">
        <v>120</v>
      </c>
      <c r="H24" s="30">
        <v>1</v>
      </c>
      <c r="I24" s="39" t="str">
        <f t="shared" si="2"/>
        <v>B03</v>
      </c>
      <c r="J24" s="40" t="e">
        <f t="shared" si="0"/>
        <v>#NAME?</v>
      </c>
      <c r="K24" s="40" t="e">
        <f t="shared" si="1"/>
        <v>#NAME?</v>
      </c>
      <c r="L24" s="41">
        <f t="shared" si="3"/>
        <v>1</v>
      </c>
      <c r="M24" s="42" t="e">
        <f t="shared" si="4"/>
        <v>#NAME?</v>
      </c>
      <c r="N24" s="42" t="e">
        <f t="shared" si="5"/>
        <v>#NAME?</v>
      </c>
      <c r="O24" s="42" t="e">
        <f t="shared" si="6"/>
        <v>#NAME?</v>
      </c>
    </row>
    <row r="25" spans="1:15" ht="27.75" customHeight="1">
      <c r="A25" s="25"/>
      <c r="B25" s="25"/>
      <c r="C25" s="26"/>
      <c r="D25" s="26" t="s">
        <v>114</v>
      </c>
      <c r="E25" s="27" t="s">
        <v>121</v>
      </c>
      <c r="F25" s="28" t="s">
        <v>26</v>
      </c>
      <c r="G25" s="29" t="s">
        <v>122</v>
      </c>
      <c r="H25" s="30">
        <v>1</v>
      </c>
      <c r="I25" s="39" t="str">
        <f t="shared" si="2"/>
        <v>B04</v>
      </c>
      <c r="J25" s="40" t="e">
        <f t="shared" si="0"/>
        <v>#NAME?</v>
      </c>
      <c r="K25" s="40" t="e">
        <f t="shared" si="1"/>
        <v>#NAME?</v>
      </c>
      <c r="L25" s="41">
        <f t="shared" si="3"/>
        <v>1</v>
      </c>
      <c r="M25" s="42" t="e">
        <f t="shared" si="4"/>
        <v>#NAME?</v>
      </c>
      <c r="N25" s="42" t="e">
        <f t="shared" si="5"/>
        <v>#NAME?</v>
      </c>
      <c r="O25" s="42" t="e">
        <f t="shared" si="6"/>
        <v>#NAME?</v>
      </c>
    </row>
    <row r="26" spans="1:15" ht="27.75" customHeight="1">
      <c r="A26" s="25"/>
      <c r="B26" s="25"/>
      <c r="C26" s="26"/>
      <c r="D26" s="26" t="s">
        <v>114</v>
      </c>
      <c r="E26" s="27" t="s">
        <v>123</v>
      </c>
      <c r="F26" s="28" t="s">
        <v>26</v>
      </c>
      <c r="G26" s="29" t="s">
        <v>124</v>
      </c>
      <c r="H26" s="30">
        <v>1</v>
      </c>
      <c r="I26" s="39" t="str">
        <f t="shared" si="2"/>
        <v>B05</v>
      </c>
      <c r="J26" s="40" t="e">
        <f t="shared" si="0"/>
        <v>#NAME?</v>
      </c>
      <c r="K26" s="40" t="e">
        <f t="shared" si="1"/>
        <v>#NAME?</v>
      </c>
      <c r="L26" s="41">
        <f t="shared" si="3"/>
        <v>1</v>
      </c>
      <c r="M26" s="42" t="e">
        <f t="shared" si="4"/>
        <v>#NAME?</v>
      </c>
      <c r="N26" s="42" t="e">
        <f t="shared" si="5"/>
        <v>#NAME?</v>
      </c>
      <c r="O26" s="42" t="e">
        <f t="shared" si="6"/>
        <v>#NAME?</v>
      </c>
    </row>
    <row r="27" spans="1:15" ht="27.75" customHeight="1">
      <c r="A27" s="25"/>
      <c r="B27" s="25"/>
      <c r="C27" s="26"/>
      <c r="D27" s="26" t="s">
        <v>114</v>
      </c>
      <c r="E27" s="27" t="s">
        <v>125</v>
      </c>
      <c r="F27" s="28" t="s">
        <v>26</v>
      </c>
      <c r="G27" s="29" t="s">
        <v>126</v>
      </c>
      <c r="H27" s="30">
        <v>1</v>
      </c>
      <c r="I27" s="39" t="str">
        <f t="shared" si="2"/>
        <v>B06</v>
      </c>
      <c r="J27" s="40" t="e">
        <f t="shared" si="0"/>
        <v>#NAME?</v>
      </c>
      <c r="K27" s="40" t="e">
        <f t="shared" si="1"/>
        <v>#NAME?</v>
      </c>
      <c r="L27" s="41">
        <f t="shared" si="3"/>
        <v>1</v>
      </c>
      <c r="M27" s="42" t="e">
        <f t="shared" si="4"/>
        <v>#NAME?</v>
      </c>
      <c r="N27" s="42" t="e">
        <f t="shared" si="5"/>
        <v>#NAME?</v>
      </c>
      <c r="O27" s="42" t="e">
        <f t="shared" si="6"/>
        <v>#NAME?</v>
      </c>
    </row>
    <row r="28" spans="1:15" ht="27.75" customHeight="1">
      <c r="A28" s="25"/>
      <c r="B28" s="25"/>
      <c r="C28" s="26"/>
      <c r="D28" s="26" t="s">
        <v>114</v>
      </c>
      <c r="E28" s="27" t="s">
        <v>127</v>
      </c>
      <c r="F28" s="28" t="s">
        <v>26</v>
      </c>
      <c r="G28" s="29" t="s">
        <v>128</v>
      </c>
      <c r="H28" s="30">
        <v>2</v>
      </c>
      <c r="I28" s="39" t="str">
        <f t="shared" si="2"/>
        <v>B07</v>
      </c>
      <c r="J28" s="40" t="e">
        <f t="shared" si="0"/>
        <v>#NAME?</v>
      </c>
      <c r="K28" s="40" t="e">
        <f t="shared" si="1"/>
        <v>#NAME?</v>
      </c>
      <c r="L28" s="41">
        <f t="shared" si="3"/>
        <v>2</v>
      </c>
      <c r="M28" s="42" t="e">
        <f t="shared" si="4"/>
        <v>#NAME?</v>
      </c>
      <c r="N28" s="42" t="e">
        <f t="shared" si="5"/>
        <v>#NAME?</v>
      </c>
      <c r="O28" s="42" t="e">
        <f t="shared" si="6"/>
        <v>#NAME?</v>
      </c>
    </row>
    <row r="29" spans="1:15" ht="27.75" customHeight="1">
      <c r="A29" s="25"/>
      <c r="B29" s="25"/>
      <c r="C29" s="26"/>
      <c r="D29" s="26" t="s">
        <v>114</v>
      </c>
      <c r="E29" s="27" t="s">
        <v>129</v>
      </c>
      <c r="F29" s="28" t="s">
        <v>26</v>
      </c>
      <c r="G29" s="29" t="s">
        <v>130</v>
      </c>
      <c r="H29" s="30">
        <v>1</v>
      </c>
      <c r="I29" s="39" t="str">
        <f t="shared" si="2"/>
        <v>B08</v>
      </c>
      <c r="J29" s="40" t="e">
        <f t="shared" si="0"/>
        <v>#NAME?</v>
      </c>
      <c r="K29" s="40" t="e">
        <f t="shared" si="1"/>
        <v>#NAME?</v>
      </c>
      <c r="L29" s="41">
        <f t="shared" si="3"/>
        <v>1</v>
      </c>
      <c r="M29" s="42" t="e">
        <f t="shared" si="4"/>
        <v>#NAME?</v>
      </c>
      <c r="N29" s="42" t="e">
        <f t="shared" si="5"/>
        <v>#NAME?</v>
      </c>
      <c r="O29" s="42" t="e">
        <f t="shared" si="6"/>
        <v>#NAME?</v>
      </c>
    </row>
    <row r="30" spans="1:15" ht="27.75" customHeight="1">
      <c r="A30" s="25"/>
      <c r="B30" s="25"/>
      <c r="C30" s="26"/>
      <c r="D30" s="26" t="s">
        <v>114</v>
      </c>
      <c r="E30" s="27" t="s">
        <v>131</v>
      </c>
      <c r="F30" s="28" t="s">
        <v>26</v>
      </c>
      <c r="G30" s="29" t="s">
        <v>132</v>
      </c>
      <c r="H30" s="30">
        <v>1</v>
      </c>
      <c r="I30" s="39" t="str">
        <f t="shared" si="2"/>
        <v>B09</v>
      </c>
      <c r="J30" s="40" t="e">
        <f t="shared" si="0"/>
        <v>#NAME?</v>
      </c>
      <c r="K30" s="40" t="e">
        <f t="shared" si="1"/>
        <v>#NAME?</v>
      </c>
      <c r="L30" s="41">
        <f t="shared" si="3"/>
        <v>1</v>
      </c>
      <c r="M30" s="42" t="e">
        <f t="shared" si="4"/>
        <v>#NAME?</v>
      </c>
      <c r="N30" s="42" t="e">
        <f t="shared" si="5"/>
        <v>#NAME?</v>
      </c>
      <c r="O30" s="42" t="e">
        <f t="shared" si="6"/>
        <v>#NAME?</v>
      </c>
    </row>
    <row r="31" spans="1:15" ht="27.75" customHeight="1">
      <c r="A31" s="25"/>
      <c r="B31" s="25"/>
      <c r="C31" s="26"/>
      <c r="D31" s="26" t="s">
        <v>114</v>
      </c>
      <c r="E31" s="27" t="s">
        <v>133</v>
      </c>
      <c r="F31" s="28" t="s">
        <v>26</v>
      </c>
      <c r="G31" s="29" t="s">
        <v>134</v>
      </c>
      <c r="H31" s="30">
        <v>2</v>
      </c>
      <c r="I31" s="39" t="str">
        <f t="shared" si="2"/>
        <v>B10</v>
      </c>
      <c r="J31" s="40" t="e">
        <f t="shared" si="0"/>
        <v>#NAME?</v>
      </c>
      <c r="K31" s="40" t="e">
        <f t="shared" si="1"/>
        <v>#NAME?</v>
      </c>
      <c r="L31" s="41">
        <f t="shared" si="3"/>
        <v>2</v>
      </c>
      <c r="M31" s="42" t="e">
        <f t="shared" si="4"/>
        <v>#NAME?</v>
      </c>
      <c r="N31" s="42" t="e">
        <f t="shared" si="5"/>
        <v>#NAME?</v>
      </c>
      <c r="O31" s="42" t="e">
        <f t="shared" si="6"/>
        <v>#NAME?</v>
      </c>
    </row>
    <row r="32" spans="1:15" ht="27.75" customHeight="1">
      <c r="A32" s="25"/>
      <c r="B32" s="25"/>
      <c r="C32" s="26"/>
      <c r="D32" s="26" t="s">
        <v>114</v>
      </c>
      <c r="E32" s="27" t="s">
        <v>135</v>
      </c>
      <c r="F32" s="28" t="s">
        <v>26</v>
      </c>
      <c r="G32" s="29" t="s">
        <v>136</v>
      </c>
      <c r="H32" s="30">
        <v>1</v>
      </c>
      <c r="I32" s="39" t="str">
        <f t="shared" si="2"/>
        <v>B11</v>
      </c>
      <c r="J32" s="40" t="e">
        <f t="shared" si="0"/>
        <v>#NAME?</v>
      </c>
      <c r="K32" s="40" t="e">
        <f t="shared" si="1"/>
        <v>#NAME?</v>
      </c>
      <c r="L32" s="41">
        <f t="shared" si="3"/>
        <v>1</v>
      </c>
      <c r="M32" s="42" t="e">
        <f t="shared" si="4"/>
        <v>#NAME?</v>
      </c>
      <c r="N32" s="42" t="e">
        <f t="shared" si="5"/>
        <v>#NAME?</v>
      </c>
      <c r="O32" s="42" t="e">
        <f t="shared" si="6"/>
        <v>#NAME?</v>
      </c>
    </row>
    <row r="33" spans="1:15" ht="27.75" customHeight="1">
      <c r="A33" s="25"/>
      <c r="B33" s="25"/>
      <c r="C33" s="26"/>
      <c r="D33" s="26" t="s">
        <v>114</v>
      </c>
      <c r="E33" s="27" t="s">
        <v>137</v>
      </c>
      <c r="F33" s="28" t="s">
        <v>52</v>
      </c>
      <c r="G33" s="29" t="s">
        <v>126</v>
      </c>
      <c r="H33" s="30">
        <v>3</v>
      </c>
      <c r="I33" s="39" t="str">
        <f t="shared" si="2"/>
        <v>B12</v>
      </c>
      <c r="J33" s="40" t="e">
        <f t="shared" si="0"/>
        <v>#NAME?</v>
      </c>
      <c r="K33" s="40" t="e">
        <f t="shared" si="1"/>
        <v>#NAME?</v>
      </c>
      <c r="L33" s="41">
        <f t="shared" si="3"/>
        <v>3</v>
      </c>
      <c r="M33" s="42" t="e">
        <f t="shared" si="4"/>
        <v>#NAME?</v>
      </c>
      <c r="N33" s="42" t="e">
        <f t="shared" si="5"/>
        <v>#NAME?</v>
      </c>
      <c r="O33" s="42" t="e">
        <f t="shared" si="6"/>
        <v>#NAME?</v>
      </c>
    </row>
    <row r="34" spans="1:15" ht="27.75" customHeight="1">
      <c r="A34" s="25"/>
      <c r="B34" s="25"/>
      <c r="C34" s="26"/>
      <c r="D34" s="26" t="s">
        <v>114</v>
      </c>
      <c r="E34" s="27" t="s">
        <v>138</v>
      </c>
      <c r="F34" s="28" t="s">
        <v>52</v>
      </c>
      <c r="G34" s="29" t="s">
        <v>130</v>
      </c>
      <c r="H34" s="30">
        <v>1</v>
      </c>
      <c r="I34" s="39" t="str">
        <f t="shared" si="2"/>
        <v>B13</v>
      </c>
      <c r="J34" s="40" t="e">
        <f t="shared" si="0"/>
        <v>#NAME?</v>
      </c>
      <c r="K34" s="40" t="e">
        <f t="shared" si="1"/>
        <v>#NAME?</v>
      </c>
      <c r="L34" s="41">
        <f t="shared" si="3"/>
        <v>1</v>
      </c>
      <c r="M34" s="42" t="e">
        <f t="shared" si="4"/>
        <v>#NAME?</v>
      </c>
      <c r="N34" s="42" t="e">
        <f t="shared" si="5"/>
        <v>#NAME?</v>
      </c>
      <c r="O34" s="42" t="e">
        <f t="shared" si="6"/>
        <v>#NAME?</v>
      </c>
    </row>
    <row r="35" spans="1:15" ht="27.75" customHeight="1">
      <c r="A35" s="25"/>
      <c r="B35" s="25"/>
      <c r="C35" s="26"/>
      <c r="D35" s="26" t="s">
        <v>114</v>
      </c>
      <c r="E35" s="27" t="s">
        <v>139</v>
      </c>
      <c r="F35" s="28" t="s">
        <v>52</v>
      </c>
      <c r="G35" s="29" t="s">
        <v>134</v>
      </c>
      <c r="H35" s="30">
        <v>2</v>
      </c>
      <c r="I35" s="39" t="str">
        <f t="shared" si="2"/>
        <v>B14</v>
      </c>
      <c r="J35" s="40" t="e">
        <f t="shared" si="0"/>
        <v>#NAME?</v>
      </c>
      <c r="K35" s="40" t="e">
        <f t="shared" si="1"/>
        <v>#NAME?</v>
      </c>
      <c r="L35" s="41">
        <f t="shared" si="3"/>
        <v>2</v>
      </c>
      <c r="M35" s="42" t="e">
        <f t="shared" si="4"/>
        <v>#NAME?</v>
      </c>
      <c r="N35" s="42" t="e">
        <f t="shared" si="5"/>
        <v>#NAME?</v>
      </c>
      <c r="O35" s="42" t="e">
        <f t="shared" si="6"/>
        <v>#NAME?</v>
      </c>
    </row>
    <row r="36" spans="1:15" ht="27.75" customHeight="1">
      <c r="A36" s="25"/>
      <c r="B36" s="25"/>
      <c r="C36" s="26"/>
      <c r="D36" s="26" t="s">
        <v>114</v>
      </c>
      <c r="E36" s="27" t="s">
        <v>140</v>
      </c>
      <c r="F36" s="28" t="s">
        <v>52</v>
      </c>
      <c r="G36" s="29" t="s">
        <v>122</v>
      </c>
      <c r="H36" s="30">
        <v>3</v>
      </c>
      <c r="I36" s="39" t="str">
        <f t="shared" si="2"/>
        <v>B15</v>
      </c>
      <c r="J36" s="40" t="e">
        <f t="shared" si="0"/>
        <v>#NAME?</v>
      </c>
      <c r="K36" s="40" t="e">
        <f t="shared" si="1"/>
        <v>#NAME?</v>
      </c>
      <c r="L36" s="41">
        <f t="shared" si="3"/>
        <v>3</v>
      </c>
      <c r="M36" s="42" t="e">
        <f t="shared" si="4"/>
        <v>#NAME?</v>
      </c>
      <c r="N36" s="42" t="e">
        <f t="shared" si="5"/>
        <v>#NAME?</v>
      </c>
      <c r="O36" s="42" t="e">
        <f t="shared" si="6"/>
        <v>#NAME?</v>
      </c>
    </row>
    <row r="37" spans="1:15" ht="27.75" customHeight="1">
      <c r="A37" s="25"/>
      <c r="B37" s="25"/>
      <c r="C37" s="26"/>
      <c r="D37" s="26" t="s">
        <v>114</v>
      </c>
      <c r="E37" s="27" t="s">
        <v>141</v>
      </c>
      <c r="F37" s="28" t="s">
        <v>52</v>
      </c>
      <c r="G37" s="29" t="s">
        <v>128</v>
      </c>
      <c r="H37" s="30">
        <v>1</v>
      </c>
      <c r="I37" s="39" t="str">
        <f t="shared" si="2"/>
        <v>B16</v>
      </c>
      <c r="J37" s="40" t="e">
        <f aca="true" t="shared" si="7" ref="J37:J68">VLOOKUP(I37,报名结果表,1,FALSE)</f>
        <v>#NAME?</v>
      </c>
      <c r="K37" s="40" t="e">
        <f aca="true" t="shared" si="8" ref="K37:K71">VLOOKUP(I37,报名结果表,7,FALSE)</f>
        <v>#NAME?</v>
      </c>
      <c r="L37" s="41">
        <f t="shared" si="3"/>
        <v>1</v>
      </c>
      <c r="M37" s="42" t="e">
        <f t="shared" si="4"/>
        <v>#NAME?</v>
      </c>
      <c r="N37" s="42" t="e">
        <f t="shared" si="5"/>
        <v>#NAME?</v>
      </c>
      <c r="O37" s="42" t="e">
        <f t="shared" si="6"/>
        <v>#NAME?</v>
      </c>
    </row>
    <row r="38" spans="1:15" ht="27.75" customHeight="1">
      <c r="A38" s="25"/>
      <c r="B38" s="25"/>
      <c r="C38" s="26"/>
      <c r="D38" s="26" t="s">
        <v>114</v>
      </c>
      <c r="E38" s="27" t="s">
        <v>142</v>
      </c>
      <c r="F38" s="28" t="s">
        <v>52</v>
      </c>
      <c r="G38" s="29" t="s">
        <v>136</v>
      </c>
      <c r="H38" s="30">
        <v>4</v>
      </c>
      <c r="I38" s="39" t="str">
        <f t="shared" si="2"/>
        <v>B17</v>
      </c>
      <c r="J38" s="40" t="e">
        <f t="shared" si="7"/>
        <v>#NAME?</v>
      </c>
      <c r="K38" s="40" t="e">
        <f t="shared" si="8"/>
        <v>#NAME?</v>
      </c>
      <c r="L38" s="41">
        <f t="shared" si="3"/>
        <v>4</v>
      </c>
      <c r="M38" s="42" t="e">
        <f t="shared" si="4"/>
        <v>#NAME?</v>
      </c>
      <c r="N38" s="42" t="e">
        <f t="shared" si="5"/>
        <v>#NAME?</v>
      </c>
      <c r="O38" s="42" t="e">
        <f t="shared" si="6"/>
        <v>#NAME?</v>
      </c>
    </row>
    <row r="39" spans="1:15" ht="27.75" customHeight="1">
      <c r="A39" s="25"/>
      <c r="B39" s="25"/>
      <c r="C39" s="26"/>
      <c r="D39" s="26" t="s">
        <v>114</v>
      </c>
      <c r="E39" s="27" t="s">
        <v>143</v>
      </c>
      <c r="F39" s="28" t="s">
        <v>56</v>
      </c>
      <c r="G39" s="29" t="s">
        <v>134</v>
      </c>
      <c r="H39" s="30">
        <v>2</v>
      </c>
      <c r="I39" s="39" t="str">
        <f t="shared" si="2"/>
        <v>B18</v>
      </c>
      <c r="J39" s="40" t="e">
        <f t="shared" si="7"/>
        <v>#NAME?</v>
      </c>
      <c r="K39" s="40" t="e">
        <f t="shared" si="8"/>
        <v>#NAME?</v>
      </c>
      <c r="L39" s="41">
        <f t="shared" si="3"/>
        <v>2</v>
      </c>
      <c r="M39" s="42" t="e">
        <f t="shared" si="4"/>
        <v>#NAME?</v>
      </c>
      <c r="N39" s="42" t="e">
        <f t="shared" si="5"/>
        <v>#NAME?</v>
      </c>
      <c r="O39" s="42" t="e">
        <f t="shared" si="6"/>
        <v>#NAME?</v>
      </c>
    </row>
    <row r="40" spans="1:15" ht="27.75" customHeight="1">
      <c r="A40" s="25"/>
      <c r="B40" s="25"/>
      <c r="C40" s="26"/>
      <c r="D40" s="26" t="s">
        <v>114</v>
      </c>
      <c r="E40" s="27" t="s">
        <v>144</v>
      </c>
      <c r="F40" s="28" t="s">
        <v>56</v>
      </c>
      <c r="G40" s="29" t="s">
        <v>118</v>
      </c>
      <c r="H40" s="30">
        <v>1</v>
      </c>
      <c r="I40" s="39" t="str">
        <f t="shared" si="2"/>
        <v>B19</v>
      </c>
      <c r="J40" s="40" t="e">
        <f t="shared" si="7"/>
        <v>#NAME?</v>
      </c>
      <c r="K40" s="40" t="e">
        <f t="shared" si="8"/>
        <v>#NAME?</v>
      </c>
      <c r="L40" s="41">
        <f t="shared" si="3"/>
        <v>1</v>
      </c>
      <c r="M40" s="42" t="e">
        <f t="shared" si="4"/>
        <v>#NAME?</v>
      </c>
      <c r="N40" s="42" t="e">
        <f t="shared" si="5"/>
        <v>#NAME?</v>
      </c>
      <c r="O40" s="42" t="e">
        <f t="shared" si="6"/>
        <v>#NAME?</v>
      </c>
    </row>
    <row r="41" spans="1:15" ht="27.75" customHeight="1">
      <c r="A41" s="25"/>
      <c r="B41" s="25"/>
      <c r="C41" s="26"/>
      <c r="D41" s="26" t="s">
        <v>114</v>
      </c>
      <c r="E41" s="27" t="s">
        <v>145</v>
      </c>
      <c r="F41" s="28" t="s">
        <v>56</v>
      </c>
      <c r="G41" s="29" t="s">
        <v>136</v>
      </c>
      <c r="H41" s="30">
        <v>2</v>
      </c>
      <c r="I41" s="39" t="str">
        <f t="shared" si="2"/>
        <v>B20</v>
      </c>
      <c r="J41" s="40" t="e">
        <f t="shared" si="7"/>
        <v>#NAME?</v>
      </c>
      <c r="K41" s="40" t="e">
        <f t="shared" si="8"/>
        <v>#NAME?</v>
      </c>
      <c r="L41" s="41">
        <f t="shared" si="3"/>
        <v>2</v>
      </c>
      <c r="M41" s="42" t="e">
        <f t="shared" si="4"/>
        <v>#NAME?</v>
      </c>
      <c r="N41" s="42" t="e">
        <f t="shared" si="5"/>
        <v>#NAME?</v>
      </c>
      <c r="O41" s="42" t="e">
        <f t="shared" si="6"/>
        <v>#NAME?</v>
      </c>
    </row>
    <row r="42" spans="1:15" ht="27.75" customHeight="1">
      <c r="A42" s="25"/>
      <c r="B42" s="25"/>
      <c r="C42" s="26"/>
      <c r="D42" s="26" t="s">
        <v>114</v>
      </c>
      <c r="E42" s="27" t="s">
        <v>146</v>
      </c>
      <c r="F42" s="28" t="s">
        <v>147</v>
      </c>
      <c r="G42" s="29" t="s">
        <v>148</v>
      </c>
      <c r="H42" s="30">
        <v>2</v>
      </c>
      <c r="I42" s="39" t="str">
        <f t="shared" si="2"/>
        <v>B21</v>
      </c>
      <c r="J42" s="40" t="e">
        <f t="shared" si="7"/>
        <v>#NAME?</v>
      </c>
      <c r="K42" s="40" t="e">
        <f t="shared" si="8"/>
        <v>#NAME?</v>
      </c>
      <c r="L42" s="41">
        <f t="shared" si="3"/>
        <v>2</v>
      </c>
      <c r="M42" s="42" t="e">
        <f t="shared" si="4"/>
        <v>#NAME?</v>
      </c>
      <c r="N42" s="42" t="e">
        <f t="shared" si="5"/>
        <v>#NAME?</v>
      </c>
      <c r="O42" s="42" t="e">
        <f t="shared" si="6"/>
        <v>#NAME?</v>
      </c>
    </row>
    <row r="43" spans="1:15" ht="27.75" customHeight="1">
      <c r="A43" s="25"/>
      <c r="B43" s="25"/>
      <c r="C43" s="26"/>
      <c r="D43" s="26" t="s">
        <v>114</v>
      </c>
      <c r="E43" s="27" t="s">
        <v>149</v>
      </c>
      <c r="F43" s="28" t="s">
        <v>147</v>
      </c>
      <c r="G43" s="29" t="s">
        <v>150</v>
      </c>
      <c r="H43" s="30">
        <v>3</v>
      </c>
      <c r="I43" s="39" t="str">
        <f t="shared" si="2"/>
        <v>B22</v>
      </c>
      <c r="J43" s="40" t="e">
        <f t="shared" si="7"/>
        <v>#NAME?</v>
      </c>
      <c r="K43" s="40" t="e">
        <f t="shared" si="8"/>
        <v>#NAME?</v>
      </c>
      <c r="L43" s="41">
        <f t="shared" si="3"/>
        <v>3</v>
      </c>
      <c r="M43" s="42" t="e">
        <f t="shared" si="4"/>
        <v>#NAME?</v>
      </c>
      <c r="N43" s="42" t="e">
        <f t="shared" si="5"/>
        <v>#NAME?</v>
      </c>
      <c r="O43" s="42" t="e">
        <f t="shared" si="6"/>
        <v>#NAME?</v>
      </c>
    </row>
    <row r="44" spans="1:15" ht="27.75" customHeight="1">
      <c r="A44" s="25"/>
      <c r="B44" s="25"/>
      <c r="C44" s="26"/>
      <c r="D44" s="26" t="s">
        <v>114</v>
      </c>
      <c r="E44" s="27" t="s">
        <v>151</v>
      </c>
      <c r="F44" s="28" t="s">
        <v>147</v>
      </c>
      <c r="G44" s="29" t="s">
        <v>152</v>
      </c>
      <c r="H44" s="30">
        <v>4</v>
      </c>
      <c r="I44" s="39" t="str">
        <f t="shared" si="2"/>
        <v>B23</v>
      </c>
      <c r="J44" s="40" t="e">
        <f t="shared" si="7"/>
        <v>#NAME?</v>
      </c>
      <c r="K44" s="40" t="e">
        <f t="shared" si="8"/>
        <v>#NAME?</v>
      </c>
      <c r="L44" s="41">
        <f t="shared" si="3"/>
        <v>4</v>
      </c>
      <c r="M44" s="42" t="e">
        <f t="shared" si="4"/>
        <v>#NAME?</v>
      </c>
      <c r="N44" s="42" t="e">
        <f t="shared" si="5"/>
        <v>#NAME?</v>
      </c>
      <c r="O44" s="42" t="e">
        <f t="shared" si="6"/>
        <v>#NAME?</v>
      </c>
    </row>
    <row r="45" spans="1:15" ht="27.75" customHeight="1">
      <c r="A45" s="25"/>
      <c r="B45" s="25"/>
      <c r="C45" s="26"/>
      <c r="D45" s="26" t="s">
        <v>114</v>
      </c>
      <c r="E45" s="27" t="s">
        <v>153</v>
      </c>
      <c r="F45" s="28" t="s">
        <v>147</v>
      </c>
      <c r="G45" s="29" t="s">
        <v>154</v>
      </c>
      <c r="H45" s="30">
        <v>3</v>
      </c>
      <c r="I45" s="39" t="str">
        <f t="shared" si="2"/>
        <v>B24</v>
      </c>
      <c r="J45" s="40" t="e">
        <f t="shared" si="7"/>
        <v>#NAME?</v>
      </c>
      <c r="K45" s="40" t="e">
        <f t="shared" si="8"/>
        <v>#NAME?</v>
      </c>
      <c r="L45" s="41">
        <f t="shared" si="3"/>
        <v>3</v>
      </c>
      <c r="M45" s="42" t="e">
        <f t="shared" si="4"/>
        <v>#NAME?</v>
      </c>
      <c r="N45" s="42" t="e">
        <f t="shared" si="5"/>
        <v>#NAME?</v>
      </c>
      <c r="O45" s="42" t="e">
        <f t="shared" si="6"/>
        <v>#NAME?</v>
      </c>
    </row>
    <row r="46" spans="1:15" ht="27.75" customHeight="1">
      <c r="A46" s="25"/>
      <c r="B46" s="25"/>
      <c r="C46" s="26"/>
      <c r="D46" s="26" t="s">
        <v>114</v>
      </c>
      <c r="E46" s="27" t="s">
        <v>155</v>
      </c>
      <c r="F46" s="28" t="s">
        <v>147</v>
      </c>
      <c r="G46" s="29" t="s">
        <v>156</v>
      </c>
      <c r="H46" s="30">
        <v>1</v>
      </c>
      <c r="I46" s="39" t="str">
        <f t="shared" si="2"/>
        <v>B25</v>
      </c>
      <c r="J46" s="40" t="e">
        <f t="shared" si="7"/>
        <v>#NAME?</v>
      </c>
      <c r="K46" s="40" t="e">
        <f t="shared" si="8"/>
        <v>#NAME?</v>
      </c>
      <c r="L46" s="41">
        <f t="shared" si="3"/>
        <v>1</v>
      </c>
      <c r="M46" s="42" t="e">
        <f t="shared" si="4"/>
        <v>#NAME?</v>
      </c>
      <c r="N46" s="42" t="e">
        <f t="shared" si="5"/>
        <v>#NAME?</v>
      </c>
      <c r="O46" s="42" t="e">
        <f t="shared" si="6"/>
        <v>#NAME?</v>
      </c>
    </row>
    <row r="47" spans="1:15" ht="27.75" customHeight="1">
      <c r="A47" s="25"/>
      <c r="B47" s="25"/>
      <c r="C47" s="26"/>
      <c r="D47" s="26" t="s">
        <v>114</v>
      </c>
      <c r="E47" s="27" t="s">
        <v>157</v>
      </c>
      <c r="F47" s="28" t="s">
        <v>147</v>
      </c>
      <c r="G47" s="29" t="s">
        <v>158</v>
      </c>
      <c r="H47" s="30">
        <v>2</v>
      </c>
      <c r="I47" s="39" t="str">
        <f t="shared" si="2"/>
        <v>B26</v>
      </c>
      <c r="J47" s="40" t="e">
        <f t="shared" si="7"/>
        <v>#NAME?</v>
      </c>
      <c r="K47" s="40" t="e">
        <f t="shared" si="8"/>
        <v>#NAME?</v>
      </c>
      <c r="L47" s="41">
        <f t="shared" si="3"/>
        <v>2</v>
      </c>
      <c r="M47" s="42" t="e">
        <f t="shared" si="4"/>
        <v>#NAME?</v>
      </c>
      <c r="N47" s="42" t="e">
        <f t="shared" si="5"/>
        <v>#NAME?</v>
      </c>
      <c r="O47" s="42" t="e">
        <f t="shared" si="6"/>
        <v>#NAME?</v>
      </c>
    </row>
    <row r="48" spans="1:15" ht="27.75" customHeight="1">
      <c r="A48" s="25"/>
      <c r="B48" s="25"/>
      <c r="C48" s="26"/>
      <c r="D48" s="26" t="s">
        <v>114</v>
      </c>
      <c r="E48" s="27" t="s">
        <v>159</v>
      </c>
      <c r="F48" s="28" t="s">
        <v>147</v>
      </c>
      <c r="G48" s="29" t="s">
        <v>160</v>
      </c>
      <c r="H48" s="30">
        <v>1</v>
      </c>
      <c r="I48" s="39" t="str">
        <f t="shared" si="2"/>
        <v>B27</v>
      </c>
      <c r="J48" s="40" t="e">
        <f t="shared" si="7"/>
        <v>#NAME?</v>
      </c>
      <c r="K48" s="40" t="e">
        <f t="shared" si="8"/>
        <v>#NAME?</v>
      </c>
      <c r="L48" s="41">
        <f t="shared" si="3"/>
        <v>1</v>
      </c>
      <c r="M48" s="42" t="e">
        <f t="shared" si="4"/>
        <v>#NAME?</v>
      </c>
      <c r="N48" s="42" t="e">
        <f t="shared" si="5"/>
        <v>#NAME?</v>
      </c>
      <c r="O48" s="42" t="e">
        <f t="shared" si="6"/>
        <v>#NAME?</v>
      </c>
    </row>
    <row r="49" spans="1:15" ht="27.75" customHeight="1">
      <c r="A49" s="25"/>
      <c r="B49" s="25"/>
      <c r="C49" s="26"/>
      <c r="D49" s="26" t="s">
        <v>114</v>
      </c>
      <c r="E49" s="27" t="s">
        <v>161</v>
      </c>
      <c r="F49" s="28" t="s">
        <v>147</v>
      </c>
      <c r="G49" s="29" t="s">
        <v>162</v>
      </c>
      <c r="H49" s="30">
        <v>3</v>
      </c>
      <c r="I49" s="39" t="str">
        <f t="shared" si="2"/>
        <v>B28</v>
      </c>
      <c r="J49" s="40" t="e">
        <f t="shared" si="7"/>
        <v>#NAME?</v>
      </c>
      <c r="K49" s="40" t="e">
        <f t="shared" si="8"/>
        <v>#NAME?</v>
      </c>
      <c r="L49" s="41">
        <f t="shared" si="3"/>
        <v>3</v>
      </c>
      <c r="M49" s="42" t="e">
        <f t="shared" si="4"/>
        <v>#NAME?</v>
      </c>
      <c r="N49" s="42" t="e">
        <f t="shared" si="5"/>
        <v>#NAME?</v>
      </c>
      <c r="O49" s="42" t="e">
        <f t="shared" si="6"/>
        <v>#NAME?</v>
      </c>
    </row>
    <row r="50" spans="1:15" ht="27.75" customHeight="1">
      <c r="A50" s="25"/>
      <c r="B50" s="25"/>
      <c r="C50" s="26"/>
      <c r="D50" s="26" t="s">
        <v>114</v>
      </c>
      <c r="E50" s="27" t="s">
        <v>163</v>
      </c>
      <c r="F50" s="28" t="s">
        <v>147</v>
      </c>
      <c r="G50" s="29" t="s">
        <v>164</v>
      </c>
      <c r="H50" s="30">
        <v>3</v>
      </c>
      <c r="I50" s="39" t="str">
        <f t="shared" si="2"/>
        <v>B29</v>
      </c>
      <c r="J50" s="40" t="e">
        <f t="shared" si="7"/>
        <v>#NAME?</v>
      </c>
      <c r="K50" s="40" t="e">
        <f t="shared" si="8"/>
        <v>#NAME?</v>
      </c>
      <c r="L50" s="41">
        <f t="shared" si="3"/>
        <v>3</v>
      </c>
      <c r="M50" s="42" t="e">
        <f t="shared" si="4"/>
        <v>#NAME?</v>
      </c>
      <c r="N50" s="42" t="e">
        <f t="shared" si="5"/>
        <v>#NAME?</v>
      </c>
      <c r="O50" s="42" t="e">
        <f t="shared" si="6"/>
        <v>#NAME?</v>
      </c>
    </row>
    <row r="51" spans="1:15" ht="27.75" customHeight="1">
      <c r="A51" s="25"/>
      <c r="B51" s="25"/>
      <c r="C51" s="26"/>
      <c r="D51" s="26" t="s">
        <v>114</v>
      </c>
      <c r="E51" s="27" t="s">
        <v>165</v>
      </c>
      <c r="F51" s="28" t="s">
        <v>147</v>
      </c>
      <c r="G51" s="29" t="s">
        <v>166</v>
      </c>
      <c r="H51" s="30">
        <v>3</v>
      </c>
      <c r="I51" s="39" t="str">
        <f t="shared" si="2"/>
        <v>B30</v>
      </c>
      <c r="J51" s="40" t="e">
        <f t="shared" si="7"/>
        <v>#NAME?</v>
      </c>
      <c r="K51" s="40" t="e">
        <f t="shared" si="8"/>
        <v>#NAME?</v>
      </c>
      <c r="L51" s="41">
        <f t="shared" si="3"/>
        <v>3</v>
      </c>
      <c r="M51" s="42" t="e">
        <f t="shared" si="4"/>
        <v>#NAME?</v>
      </c>
      <c r="N51" s="42" t="e">
        <f t="shared" si="5"/>
        <v>#NAME?</v>
      </c>
      <c r="O51" s="42" t="e">
        <f t="shared" si="6"/>
        <v>#NAME?</v>
      </c>
    </row>
    <row r="52" spans="1:15" ht="27.75" customHeight="1">
      <c r="A52" s="25"/>
      <c r="B52" s="25"/>
      <c r="C52" s="26"/>
      <c r="D52" s="26" t="s">
        <v>167</v>
      </c>
      <c r="E52" s="27" t="s">
        <v>168</v>
      </c>
      <c r="F52" s="25" t="s">
        <v>169</v>
      </c>
      <c r="G52" s="29" t="s">
        <v>170</v>
      </c>
      <c r="H52" s="30">
        <v>11</v>
      </c>
      <c r="I52" s="39" t="str">
        <f t="shared" si="2"/>
        <v>C01</v>
      </c>
      <c r="J52" s="40" t="e">
        <f t="shared" si="7"/>
        <v>#NAME?</v>
      </c>
      <c r="K52" s="40" t="e">
        <f t="shared" si="8"/>
        <v>#NAME?</v>
      </c>
      <c r="L52" s="41">
        <f t="shared" si="3"/>
        <v>11</v>
      </c>
      <c r="M52" s="42" t="e">
        <f t="shared" si="4"/>
        <v>#NAME?</v>
      </c>
      <c r="N52" s="42" t="e">
        <f t="shared" si="5"/>
        <v>#NAME?</v>
      </c>
      <c r="O52" s="42" t="e">
        <f t="shared" si="6"/>
        <v>#NAME?</v>
      </c>
    </row>
    <row r="53" spans="1:15" ht="27.75" customHeight="1">
      <c r="A53" s="25"/>
      <c r="B53" s="25"/>
      <c r="C53" s="26"/>
      <c r="D53" s="26" t="s">
        <v>167</v>
      </c>
      <c r="E53" s="27" t="s">
        <v>171</v>
      </c>
      <c r="F53" s="28" t="s">
        <v>169</v>
      </c>
      <c r="G53" s="29" t="s">
        <v>172</v>
      </c>
      <c r="H53" s="30">
        <v>1</v>
      </c>
      <c r="I53" s="39" t="str">
        <f t="shared" si="2"/>
        <v>C02</v>
      </c>
      <c r="J53" s="40" t="e">
        <f t="shared" si="7"/>
        <v>#NAME?</v>
      </c>
      <c r="K53" s="40" t="e">
        <f t="shared" si="8"/>
        <v>#NAME?</v>
      </c>
      <c r="L53" s="41">
        <f t="shared" si="3"/>
        <v>1</v>
      </c>
      <c r="M53" s="42" t="e">
        <f t="shared" si="4"/>
        <v>#NAME?</v>
      </c>
      <c r="N53" s="42" t="e">
        <f t="shared" si="5"/>
        <v>#NAME?</v>
      </c>
      <c r="O53" s="42" t="e">
        <f t="shared" si="6"/>
        <v>#NAME?</v>
      </c>
    </row>
    <row r="54" spans="1:15" ht="27.75" customHeight="1">
      <c r="A54" s="25"/>
      <c r="B54" s="25"/>
      <c r="C54" s="26"/>
      <c r="D54" s="26" t="s">
        <v>167</v>
      </c>
      <c r="E54" s="27" t="s">
        <v>173</v>
      </c>
      <c r="F54" s="28" t="s">
        <v>169</v>
      </c>
      <c r="G54" s="29" t="s">
        <v>174</v>
      </c>
      <c r="H54" s="30">
        <v>2</v>
      </c>
      <c r="I54" s="39" t="str">
        <f t="shared" si="2"/>
        <v>C03</v>
      </c>
      <c r="J54" s="40" t="e">
        <f t="shared" si="7"/>
        <v>#NAME?</v>
      </c>
      <c r="K54" s="40" t="e">
        <f t="shared" si="8"/>
        <v>#NAME?</v>
      </c>
      <c r="L54" s="41">
        <f t="shared" si="3"/>
        <v>2</v>
      </c>
      <c r="M54" s="42" t="e">
        <f t="shared" si="4"/>
        <v>#NAME?</v>
      </c>
      <c r="N54" s="42" t="e">
        <f t="shared" si="5"/>
        <v>#NAME?</v>
      </c>
      <c r="O54" s="42" t="e">
        <f t="shared" si="6"/>
        <v>#NAME?</v>
      </c>
    </row>
    <row r="55" spans="1:15" ht="27.75" customHeight="1">
      <c r="A55" s="25"/>
      <c r="B55" s="25"/>
      <c r="C55" s="26"/>
      <c r="D55" s="26" t="s">
        <v>167</v>
      </c>
      <c r="E55" s="27" t="s">
        <v>175</v>
      </c>
      <c r="F55" s="28" t="s">
        <v>169</v>
      </c>
      <c r="G55" s="29" t="s">
        <v>176</v>
      </c>
      <c r="H55" s="30">
        <v>1</v>
      </c>
      <c r="I55" s="39" t="str">
        <f t="shared" si="2"/>
        <v>C04</v>
      </c>
      <c r="J55" s="40" t="e">
        <f t="shared" si="7"/>
        <v>#NAME?</v>
      </c>
      <c r="K55" s="40" t="e">
        <f t="shared" si="8"/>
        <v>#NAME?</v>
      </c>
      <c r="L55" s="41">
        <f t="shared" si="3"/>
        <v>1</v>
      </c>
      <c r="M55" s="42" t="e">
        <f t="shared" si="4"/>
        <v>#NAME?</v>
      </c>
      <c r="N55" s="42" t="e">
        <f t="shared" si="5"/>
        <v>#NAME?</v>
      </c>
      <c r="O55" s="42" t="e">
        <f t="shared" si="6"/>
        <v>#NAME?</v>
      </c>
    </row>
    <row r="56" spans="1:15" ht="27.75" customHeight="1">
      <c r="A56" s="25"/>
      <c r="B56" s="25"/>
      <c r="C56" s="26"/>
      <c r="D56" s="26" t="s">
        <v>167</v>
      </c>
      <c r="E56" s="27" t="s">
        <v>177</v>
      </c>
      <c r="F56" s="28" t="s">
        <v>169</v>
      </c>
      <c r="G56" s="29" t="s">
        <v>178</v>
      </c>
      <c r="H56" s="30">
        <v>1</v>
      </c>
      <c r="I56" s="39" t="str">
        <f t="shared" si="2"/>
        <v>C05</v>
      </c>
      <c r="J56" s="40" t="e">
        <f t="shared" si="7"/>
        <v>#NAME?</v>
      </c>
      <c r="K56" s="40" t="e">
        <f t="shared" si="8"/>
        <v>#NAME?</v>
      </c>
      <c r="L56" s="41">
        <f t="shared" si="3"/>
        <v>1</v>
      </c>
      <c r="M56" s="42" t="e">
        <f t="shared" si="4"/>
        <v>#NAME?</v>
      </c>
      <c r="N56" s="42" t="e">
        <f t="shared" si="5"/>
        <v>#NAME?</v>
      </c>
      <c r="O56" s="42" t="e">
        <f t="shared" si="6"/>
        <v>#NAME?</v>
      </c>
    </row>
    <row r="57" spans="1:15" ht="27.75" customHeight="1">
      <c r="A57" s="25"/>
      <c r="B57" s="25"/>
      <c r="C57" s="26"/>
      <c r="D57" s="26" t="s">
        <v>167</v>
      </c>
      <c r="E57" s="27" t="s">
        <v>179</v>
      </c>
      <c r="F57" s="28" t="s">
        <v>169</v>
      </c>
      <c r="G57" s="29" t="s">
        <v>180</v>
      </c>
      <c r="H57" s="30">
        <v>1</v>
      </c>
      <c r="I57" s="39" t="str">
        <f t="shared" si="2"/>
        <v>C06</v>
      </c>
      <c r="J57" s="40" t="e">
        <f t="shared" si="7"/>
        <v>#NAME?</v>
      </c>
      <c r="K57" s="40" t="e">
        <f t="shared" si="8"/>
        <v>#NAME?</v>
      </c>
      <c r="L57" s="41">
        <f t="shared" si="3"/>
        <v>1</v>
      </c>
      <c r="M57" s="42" t="e">
        <f t="shared" si="4"/>
        <v>#NAME?</v>
      </c>
      <c r="N57" s="42" t="e">
        <f t="shared" si="5"/>
        <v>#NAME?</v>
      </c>
      <c r="O57" s="42" t="e">
        <f t="shared" si="6"/>
        <v>#NAME?</v>
      </c>
    </row>
    <row r="58" spans="1:15" ht="27.75" customHeight="1">
      <c r="A58" s="25"/>
      <c r="B58" s="25"/>
      <c r="C58" s="26"/>
      <c r="D58" s="26" t="s">
        <v>167</v>
      </c>
      <c r="E58" s="27" t="s">
        <v>181</v>
      </c>
      <c r="F58" s="28" t="s">
        <v>169</v>
      </c>
      <c r="G58" s="29" t="s">
        <v>182</v>
      </c>
      <c r="H58" s="30">
        <v>2</v>
      </c>
      <c r="I58" s="39" t="str">
        <f t="shared" si="2"/>
        <v>C07</v>
      </c>
      <c r="J58" s="40" t="e">
        <f t="shared" si="7"/>
        <v>#NAME?</v>
      </c>
      <c r="K58" s="40" t="e">
        <f t="shared" si="8"/>
        <v>#NAME?</v>
      </c>
      <c r="L58" s="41">
        <f t="shared" si="3"/>
        <v>2</v>
      </c>
      <c r="M58" s="42" t="e">
        <f t="shared" si="4"/>
        <v>#NAME?</v>
      </c>
      <c r="N58" s="42" t="e">
        <f t="shared" si="5"/>
        <v>#NAME?</v>
      </c>
      <c r="O58" s="42" t="e">
        <f t="shared" si="6"/>
        <v>#NAME?</v>
      </c>
    </row>
    <row r="59" spans="1:15" ht="27.75" customHeight="1">
      <c r="A59" s="25"/>
      <c r="B59" s="25"/>
      <c r="C59" s="26"/>
      <c r="D59" s="26" t="s">
        <v>167</v>
      </c>
      <c r="E59" s="27" t="s">
        <v>183</v>
      </c>
      <c r="F59" s="28" t="s">
        <v>169</v>
      </c>
      <c r="G59" s="29" t="s">
        <v>184</v>
      </c>
      <c r="H59" s="30">
        <v>1</v>
      </c>
      <c r="I59" s="39" t="str">
        <f t="shared" si="2"/>
        <v>C08</v>
      </c>
      <c r="J59" s="40" t="e">
        <f t="shared" si="7"/>
        <v>#NAME?</v>
      </c>
      <c r="K59" s="40" t="e">
        <f t="shared" si="8"/>
        <v>#NAME?</v>
      </c>
      <c r="L59" s="41">
        <f t="shared" si="3"/>
        <v>1</v>
      </c>
      <c r="M59" s="42" t="e">
        <f t="shared" si="4"/>
        <v>#NAME?</v>
      </c>
      <c r="N59" s="42" t="e">
        <f t="shared" si="5"/>
        <v>#NAME?</v>
      </c>
      <c r="O59" s="42" t="e">
        <f t="shared" si="6"/>
        <v>#NAME?</v>
      </c>
    </row>
    <row r="60" spans="1:15" ht="27.75" customHeight="1">
      <c r="A60" s="25"/>
      <c r="B60" s="25"/>
      <c r="C60" s="26"/>
      <c r="D60" s="26" t="s">
        <v>167</v>
      </c>
      <c r="E60" s="27" t="s">
        <v>185</v>
      </c>
      <c r="F60" s="28" t="s">
        <v>186</v>
      </c>
      <c r="G60" s="29" t="s">
        <v>170</v>
      </c>
      <c r="H60" s="30">
        <v>5</v>
      </c>
      <c r="I60" s="39" t="str">
        <f t="shared" si="2"/>
        <v>C09</v>
      </c>
      <c r="J60" s="40" t="e">
        <f t="shared" si="7"/>
        <v>#NAME?</v>
      </c>
      <c r="K60" s="40" t="e">
        <f t="shared" si="8"/>
        <v>#NAME?</v>
      </c>
      <c r="L60" s="41">
        <f t="shared" si="3"/>
        <v>5</v>
      </c>
      <c r="M60" s="42" t="e">
        <f t="shared" si="4"/>
        <v>#NAME?</v>
      </c>
      <c r="N60" s="42" t="e">
        <f t="shared" si="5"/>
        <v>#NAME?</v>
      </c>
      <c r="O60" s="42" t="e">
        <f t="shared" si="6"/>
        <v>#NAME?</v>
      </c>
    </row>
    <row r="61" spans="1:15" ht="27.75" customHeight="1">
      <c r="A61" s="25"/>
      <c r="B61" s="25"/>
      <c r="C61" s="26"/>
      <c r="D61" s="26" t="s">
        <v>167</v>
      </c>
      <c r="E61" s="27" t="s">
        <v>187</v>
      </c>
      <c r="F61" s="28" t="s">
        <v>186</v>
      </c>
      <c r="G61" s="29" t="s">
        <v>182</v>
      </c>
      <c r="H61" s="30">
        <v>1</v>
      </c>
      <c r="I61" s="39" t="str">
        <f t="shared" si="2"/>
        <v>C10</v>
      </c>
      <c r="J61" s="40" t="e">
        <f t="shared" si="7"/>
        <v>#NAME?</v>
      </c>
      <c r="K61" s="40" t="e">
        <f t="shared" si="8"/>
        <v>#NAME?</v>
      </c>
      <c r="L61" s="41">
        <f t="shared" si="3"/>
        <v>1</v>
      </c>
      <c r="M61" s="42" t="e">
        <f t="shared" si="4"/>
        <v>#NAME?</v>
      </c>
      <c r="N61" s="42" t="e">
        <f t="shared" si="5"/>
        <v>#NAME?</v>
      </c>
      <c r="O61" s="42" t="e">
        <f t="shared" si="6"/>
        <v>#NAME?</v>
      </c>
    </row>
    <row r="62" spans="1:15" ht="27.75" customHeight="1">
      <c r="A62" s="25"/>
      <c r="B62" s="25"/>
      <c r="C62" s="26"/>
      <c r="D62" s="26" t="s">
        <v>167</v>
      </c>
      <c r="E62" s="27" t="s">
        <v>188</v>
      </c>
      <c r="F62" s="28" t="s">
        <v>186</v>
      </c>
      <c r="G62" s="29" t="s">
        <v>176</v>
      </c>
      <c r="H62" s="30">
        <v>1</v>
      </c>
      <c r="I62" s="39" t="str">
        <f t="shared" si="2"/>
        <v>C11</v>
      </c>
      <c r="J62" s="40" t="e">
        <f t="shared" si="7"/>
        <v>#NAME?</v>
      </c>
      <c r="K62" s="40" t="e">
        <f t="shared" si="8"/>
        <v>#NAME?</v>
      </c>
      <c r="L62" s="41">
        <f t="shared" si="3"/>
        <v>1</v>
      </c>
      <c r="M62" s="42" t="e">
        <f t="shared" si="4"/>
        <v>#NAME?</v>
      </c>
      <c r="N62" s="42" t="e">
        <f t="shared" si="5"/>
        <v>#NAME?</v>
      </c>
      <c r="O62" s="42" t="e">
        <f t="shared" si="6"/>
        <v>#NAME?</v>
      </c>
    </row>
    <row r="63" spans="1:15" ht="27.75" customHeight="1">
      <c r="A63" s="25"/>
      <c r="B63" s="25"/>
      <c r="C63" s="26"/>
      <c r="D63" s="26" t="s">
        <v>167</v>
      </c>
      <c r="E63" s="27" t="s">
        <v>189</v>
      </c>
      <c r="F63" s="28" t="s">
        <v>186</v>
      </c>
      <c r="G63" s="29" t="s">
        <v>172</v>
      </c>
      <c r="H63" s="30">
        <v>1</v>
      </c>
      <c r="I63" s="39" t="str">
        <f t="shared" si="2"/>
        <v>C12</v>
      </c>
      <c r="J63" s="40" t="e">
        <f t="shared" si="7"/>
        <v>#NAME?</v>
      </c>
      <c r="K63" s="40" t="e">
        <f t="shared" si="8"/>
        <v>#NAME?</v>
      </c>
      <c r="L63" s="41">
        <f t="shared" si="3"/>
        <v>1</v>
      </c>
      <c r="M63" s="42" t="e">
        <f t="shared" si="4"/>
        <v>#NAME?</v>
      </c>
      <c r="N63" s="42" t="e">
        <f t="shared" si="5"/>
        <v>#NAME?</v>
      </c>
      <c r="O63" s="42" t="e">
        <f t="shared" si="6"/>
        <v>#NAME?</v>
      </c>
    </row>
    <row r="64" spans="1:15" ht="27.75" customHeight="1">
      <c r="A64" s="25"/>
      <c r="B64" s="25"/>
      <c r="C64" s="26"/>
      <c r="D64" s="26" t="s">
        <v>167</v>
      </c>
      <c r="E64" s="27" t="s">
        <v>190</v>
      </c>
      <c r="F64" s="28" t="s">
        <v>186</v>
      </c>
      <c r="G64" s="29" t="s">
        <v>191</v>
      </c>
      <c r="H64" s="30">
        <v>2</v>
      </c>
      <c r="I64" s="39" t="str">
        <f t="shared" si="2"/>
        <v>C13</v>
      </c>
      <c r="J64" s="40" t="e">
        <f t="shared" si="7"/>
        <v>#NAME?</v>
      </c>
      <c r="K64" s="40" t="e">
        <f t="shared" si="8"/>
        <v>#NAME?</v>
      </c>
      <c r="L64" s="41">
        <f t="shared" si="3"/>
        <v>2</v>
      </c>
      <c r="M64" s="42" t="e">
        <f t="shared" si="4"/>
        <v>#NAME?</v>
      </c>
      <c r="N64" s="42" t="e">
        <f t="shared" si="5"/>
        <v>#NAME?</v>
      </c>
      <c r="O64" s="42" t="e">
        <f t="shared" si="6"/>
        <v>#NAME?</v>
      </c>
    </row>
    <row r="65" spans="1:15" ht="27.75" customHeight="1">
      <c r="A65" s="25"/>
      <c r="B65" s="25"/>
      <c r="C65" s="26"/>
      <c r="D65" s="26" t="s">
        <v>167</v>
      </c>
      <c r="E65" s="27" t="s">
        <v>192</v>
      </c>
      <c r="F65" s="28" t="s">
        <v>193</v>
      </c>
      <c r="G65" s="29" t="s">
        <v>170</v>
      </c>
      <c r="H65" s="30">
        <v>1</v>
      </c>
      <c r="I65" s="39" t="str">
        <f t="shared" si="2"/>
        <v>C14</v>
      </c>
      <c r="J65" s="40" t="e">
        <f t="shared" si="7"/>
        <v>#NAME?</v>
      </c>
      <c r="K65" s="40" t="e">
        <f t="shared" si="8"/>
        <v>#NAME?</v>
      </c>
      <c r="L65" s="41">
        <f t="shared" si="3"/>
        <v>1</v>
      </c>
      <c r="M65" s="42" t="e">
        <f t="shared" si="4"/>
        <v>#NAME?</v>
      </c>
      <c r="N65" s="42" t="e">
        <f t="shared" si="5"/>
        <v>#NAME?</v>
      </c>
      <c r="O65" s="42" t="e">
        <f t="shared" si="6"/>
        <v>#NAME?</v>
      </c>
    </row>
    <row r="66" spans="1:15" ht="27.75" customHeight="1">
      <c r="A66" s="25"/>
      <c r="B66" s="25"/>
      <c r="C66" s="26"/>
      <c r="D66" s="26" t="s">
        <v>167</v>
      </c>
      <c r="E66" s="27" t="s">
        <v>194</v>
      </c>
      <c r="F66" s="28" t="s">
        <v>193</v>
      </c>
      <c r="G66" s="29" t="s">
        <v>195</v>
      </c>
      <c r="H66" s="30">
        <v>1</v>
      </c>
      <c r="I66" s="39" t="str">
        <f t="shared" si="2"/>
        <v>C15</v>
      </c>
      <c r="J66" s="40" t="e">
        <f t="shared" si="7"/>
        <v>#NAME?</v>
      </c>
      <c r="K66" s="40" t="e">
        <f t="shared" si="8"/>
        <v>#NAME?</v>
      </c>
      <c r="L66" s="41">
        <f t="shared" si="3"/>
        <v>1</v>
      </c>
      <c r="M66" s="42" t="e">
        <f t="shared" si="4"/>
        <v>#NAME?</v>
      </c>
      <c r="N66" s="42" t="e">
        <f t="shared" si="5"/>
        <v>#NAME?</v>
      </c>
      <c r="O66" s="42" t="e">
        <f t="shared" si="6"/>
        <v>#NAME?</v>
      </c>
    </row>
    <row r="67" spans="1:15" ht="27.75" customHeight="1">
      <c r="A67" s="25"/>
      <c r="B67" s="25"/>
      <c r="C67" s="26"/>
      <c r="D67" s="26" t="s">
        <v>167</v>
      </c>
      <c r="E67" s="27" t="s">
        <v>196</v>
      </c>
      <c r="F67" s="28" t="s">
        <v>193</v>
      </c>
      <c r="G67" s="29" t="s">
        <v>197</v>
      </c>
      <c r="H67" s="30">
        <v>1</v>
      </c>
      <c r="I67" s="39" t="str">
        <f t="shared" si="2"/>
        <v>C16</v>
      </c>
      <c r="J67" s="40" t="e">
        <f t="shared" si="7"/>
        <v>#NAME?</v>
      </c>
      <c r="K67" s="40" t="e">
        <f t="shared" si="8"/>
        <v>#NAME?</v>
      </c>
      <c r="L67" s="41">
        <f t="shared" si="3"/>
        <v>1</v>
      </c>
      <c r="M67" s="42" t="e">
        <f t="shared" si="4"/>
        <v>#NAME?</v>
      </c>
      <c r="N67" s="42" t="e">
        <f t="shared" si="5"/>
        <v>#NAME?</v>
      </c>
      <c r="O67" s="42" t="e">
        <f t="shared" si="6"/>
        <v>#NAME?</v>
      </c>
    </row>
    <row r="68" spans="1:15" ht="27.75" customHeight="1">
      <c r="A68" s="25"/>
      <c r="B68" s="25"/>
      <c r="C68" s="26"/>
      <c r="D68" s="26" t="s">
        <v>167</v>
      </c>
      <c r="E68" s="27" t="s">
        <v>198</v>
      </c>
      <c r="F68" s="28" t="s">
        <v>199</v>
      </c>
      <c r="G68" s="29" t="s">
        <v>176</v>
      </c>
      <c r="H68" s="30">
        <v>2</v>
      </c>
      <c r="I68" s="39" t="str">
        <f t="shared" si="2"/>
        <v>C17</v>
      </c>
      <c r="J68" s="40" t="e">
        <f t="shared" si="7"/>
        <v>#NAME?</v>
      </c>
      <c r="K68" s="40" t="e">
        <f t="shared" si="8"/>
        <v>#NAME?</v>
      </c>
      <c r="L68" s="41">
        <f t="shared" si="3"/>
        <v>2</v>
      </c>
      <c r="M68" s="42" t="e">
        <f t="shared" si="4"/>
        <v>#NAME?</v>
      </c>
      <c r="N68" s="42" t="e">
        <f t="shared" si="5"/>
        <v>#NAME?</v>
      </c>
      <c r="O68" s="42" t="e">
        <f t="shared" si="6"/>
        <v>#NAME?</v>
      </c>
    </row>
    <row r="69" spans="1:15" ht="27.75" customHeight="1">
      <c r="A69" s="25"/>
      <c r="B69" s="25"/>
      <c r="C69" s="26"/>
      <c r="D69" s="26" t="s">
        <v>167</v>
      </c>
      <c r="E69" s="27" t="s">
        <v>200</v>
      </c>
      <c r="F69" s="28" t="s">
        <v>199</v>
      </c>
      <c r="G69" s="29" t="s">
        <v>170</v>
      </c>
      <c r="H69" s="30">
        <v>2</v>
      </c>
      <c r="I69" s="39" t="str">
        <f t="shared" si="2"/>
        <v>C18</v>
      </c>
      <c r="J69" s="40" t="e">
        <f>VLOOKUP(I69,报名结果表,1,FALSE)</f>
        <v>#NAME?</v>
      </c>
      <c r="K69" s="40" t="e">
        <f t="shared" si="8"/>
        <v>#NAME?</v>
      </c>
      <c r="L69" s="41">
        <f t="shared" si="3"/>
        <v>2</v>
      </c>
      <c r="M69" s="42" t="e">
        <f t="shared" si="4"/>
        <v>#NAME?</v>
      </c>
      <c r="N69" s="42" t="e">
        <f t="shared" si="5"/>
        <v>#NAME?</v>
      </c>
      <c r="O69" s="42" t="e">
        <f t="shared" si="6"/>
        <v>#NAME?</v>
      </c>
    </row>
    <row r="70" spans="1:15" ht="27.75" customHeight="1">
      <c r="A70" s="25"/>
      <c r="B70" s="25"/>
      <c r="C70" s="26"/>
      <c r="D70" s="26" t="s">
        <v>167</v>
      </c>
      <c r="E70" s="27" t="s">
        <v>201</v>
      </c>
      <c r="F70" s="43" t="s">
        <v>199</v>
      </c>
      <c r="G70" s="29" t="s">
        <v>172</v>
      </c>
      <c r="H70" s="44">
        <v>1</v>
      </c>
      <c r="I70" s="39" t="str">
        <f>A70&amp;C70&amp;E70</f>
        <v>C19</v>
      </c>
      <c r="J70" s="40" t="e">
        <f>VLOOKUP(I70,报名结果表,1,FALSE)</f>
        <v>#NAME?</v>
      </c>
      <c r="K70" s="40" t="e">
        <f t="shared" si="8"/>
        <v>#NAME?</v>
      </c>
      <c r="L70" s="41">
        <f>H70</f>
        <v>1</v>
      </c>
      <c r="M70" s="42" t="e">
        <f>IF((K70&gt;=(L70*3)),,IF(K70&lt;3,L70,))</f>
        <v>#NAME?</v>
      </c>
      <c r="N70" s="42" t="e">
        <f>IF((K70&gt;=(L70*3)),,IF(K70&lt;3,,L70-INT(K70/3)))</f>
        <v>#NAME?</v>
      </c>
      <c r="O70" s="42" t="e">
        <f>L70-M70-N70</f>
        <v>#NAME?</v>
      </c>
    </row>
    <row r="71" spans="1:15" ht="27.75" customHeight="1">
      <c r="A71" s="25"/>
      <c r="B71" s="25"/>
      <c r="C71" s="26"/>
      <c r="D71" s="26" t="s">
        <v>167</v>
      </c>
      <c r="E71" s="27" t="s">
        <v>202</v>
      </c>
      <c r="F71" s="43" t="s">
        <v>203</v>
      </c>
      <c r="G71" s="29" t="s">
        <v>105</v>
      </c>
      <c r="H71" s="44">
        <v>2</v>
      </c>
      <c r="I71" s="39" t="str">
        <f>A71&amp;C71&amp;E71</f>
        <v>C20</v>
      </c>
      <c r="J71" s="40" t="e">
        <f>VLOOKUP(I71,报名结果表,1,FALSE)</f>
        <v>#NAME?</v>
      </c>
      <c r="K71" s="40" t="e">
        <f t="shared" si="8"/>
        <v>#NAME?</v>
      </c>
      <c r="L71" s="41">
        <f>H71</f>
        <v>2</v>
      </c>
      <c r="M71" s="42" t="e">
        <f>IF((K71&gt;=(L71*3)),,IF(K71&lt;3,L71,))</f>
        <v>#NAME?</v>
      </c>
      <c r="N71" s="42" t="e">
        <f>IF((K71&gt;=(L71*3)),,IF(K71&lt;3,,L71-INT(K71/3)))</f>
        <v>#NAME?</v>
      </c>
      <c r="O71" s="42" t="e">
        <f>L71-M71-N71</f>
        <v>#NAME?</v>
      </c>
    </row>
    <row r="72" spans="1:15" ht="28.5" customHeight="1">
      <c r="A72" s="25" t="s">
        <v>204</v>
      </c>
      <c r="B72" s="25"/>
      <c r="C72" s="26"/>
      <c r="D72" s="26"/>
      <c r="E72" s="45"/>
      <c r="F72" s="28"/>
      <c r="G72" s="26"/>
      <c r="H72" s="46">
        <f>SUBTOTAL(109,H5:H71)</f>
        <v>118</v>
      </c>
      <c r="I72" s="39"/>
      <c r="J72" s="40"/>
      <c r="K72" s="40" t="e">
        <f>SUBTOTAL(109,K5:K71)</f>
        <v>#NAME?</v>
      </c>
      <c r="L72" s="41">
        <f>SUBTOTAL(109,L5:L71)</f>
        <v>118</v>
      </c>
      <c r="M72" s="42" t="e">
        <f>SUBTOTAL(109,M5:M71)</f>
        <v>#NAME?</v>
      </c>
      <c r="N72" s="42" t="e">
        <f>SUBTOTAL(109,N5:N71)</f>
        <v>#NAME?</v>
      </c>
      <c r="O72" s="42" t="e">
        <f>SUBTOTAL(109,O5:O71)</f>
        <v>#NAME?</v>
      </c>
    </row>
    <row r="73" ht="21.75" customHeight="1"/>
  </sheetData>
  <sheetProtection formatCells="0" formatColumns="0" formatRows="0" autoFilter="0" pivotTables="0"/>
  <mergeCells count="2">
    <mergeCell ref="A1:O1"/>
    <mergeCell ref="A2:O2"/>
  </mergeCells>
  <printOptions/>
  <pageMargins left="0.82" right="0.23999999999999996" top="0.62" bottom="0.62" header="0.2" footer="0.3"/>
  <pageSetup blackAndWhite="1" horizontalDpi="600" verticalDpi="600" orientation="portrait" paperSize="9"/>
  <headerFooter alignWithMargins="0">
    <oddFooter>&amp;L&amp;8&amp;D &amp;T&amp;C&amp;10第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B23" sqref="B23"/>
    </sheetView>
  </sheetViews>
  <sheetFormatPr defaultColWidth="9.00390625" defaultRowHeight="14.25"/>
  <cols>
    <col min="1" max="1" width="29.375" style="0" bestFit="1" customWidth="1"/>
  </cols>
  <sheetData>
    <row r="1" ht="14.25">
      <c r="A1" s="1" t="s">
        <v>63</v>
      </c>
    </row>
    <row r="2" ht="14.25">
      <c r="A2" s="2" t="s">
        <v>74</v>
      </c>
    </row>
    <row r="3" ht="14.25">
      <c r="A3" s="3" t="s">
        <v>205</v>
      </c>
    </row>
    <row r="4" ht="14.25">
      <c r="A4" s="3" t="s">
        <v>206</v>
      </c>
    </row>
    <row r="5" ht="14.25">
      <c r="A5" s="3" t="s">
        <v>26</v>
      </c>
    </row>
    <row r="6" ht="14.25">
      <c r="A6" s="3" t="s">
        <v>207</v>
      </c>
    </row>
    <row r="7" ht="14.25">
      <c r="A7" s="3" t="s">
        <v>208</v>
      </c>
    </row>
    <row r="8" ht="14.25">
      <c r="A8" s="3" t="s">
        <v>147</v>
      </c>
    </row>
    <row r="9" ht="14.25">
      <c r="A9" s="3" t="s">
        <v>169</v>
      </c>
    </row>
    <row r="10" ht="14.25">
      <c r="A10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2019-03-24T14:16:24Z</cp:lastPrinted>
  <dcterms:created xsi:type="dcterms:W3CDTF">2013-01-27T05:50:42Z</dcterms:created>
  <dcterms:modified xsi:type="dcterms:W3CDTF">2020-09-02T03:00:51Z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